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B6D9E6E9-018A-4440-9752-315BBE5EE468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Баланс" sheetId="1" r:id="rId1"/>
    <sheet name="27,02-26920" sheetId="33" r:id="rId2"/>
    <sheet name="22,02-999" sheetId="32" r:id="rId3"/>
    <sheet name="22,02-3163" sheetId="31" r:id="rId4"/>
    <sheet name="18,02-841" sheetId="30" r:id="rId5"/>
    <sheet name="14,02-7217" sheetId="29" r:id="rId6"/>
    <sheet name="05,02-9190" sheetId="28" r:id="rId7"/>
    <sheet name="31,01-3163" sheetId="27" r:id="rId8"/>
    <sheet name="27,01-4758" sheetId="26" r:id="rId9"/>
    <sheet name="21,01-704" sheetId="25" r:id="rId10"/>
    <sheet name="21,01-8230" sheetId="24" r:id="rId11"/>
    <sheet name="16,01-442" sheetId="23" r:id="rId12"/>
    <sheet name="13,01-7568" sheetId="22" r:id="rId13"/>
    <sheet name="10,01-8230" sheetId="21" r:id="rId14"/>
    <sheet name="04,01-3165" sheetId="20" r:id="rId15"/>
    <sheet name="20,12-8230" sheetId="19" r:id="rId16"/>
    <sheet name="14,12-442" sheetId="18" r:id="rId17"/>
    <sheet name="01,12-7568" sheetId="17" r:id="rId18"/>
    <sheet name="29,11-9231" sheetId="16" r:id="rId19"/>
    <sheet name="21,11-442" sheetId="15" r:id="rId20"/>
    <sheet name="19,11-3165" sheetId="14" r:id="rId21"/>
    <sheet name="15,11-7568" sheetId="13" r:id="rId22"/>
    <sheet name="09,11-3165" sheetId="12" r:id="rId23"/>
    <sheet name="01,11-8231" sheetId="11" r:id="rId24"/>
    <sheet name="26,10-999" sheetId="10" r:id="rId25"/>
    <sheet name="25,10-6347" sheetId="9" r:id="rId26"/>
    <sheet name="18,10-8230" sheetId="8" r:id="rId27"/>
    <sheet name="11,10-9231" sheetId="7" r:id="rId28"/>
    <sheet name="03,10-5390" sheetId="6" r:id="rId29"/>
    <sheet name="27,09-3163" sheetId="5" r:id="rId30"/>
    <sheet name="20,09-5390" sheetId="4" r:id="rId31"/>
    <sheet name="19,09-9150" sheetId="3" r:id="rId32"/>
    <sheet name="12,09-5390" sheetId="2" r:id="rId3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O70" i="1" l="1"/>
  <c r="O71" i="1"/>
  <c r="O72" i="1"/>
  <c r="O73" i="1"/>
  <c r="O74" i="1"/>
  <c r="O75" i="1"/>
  <c r="D87" i="33"/>
  <c r="D86" i="33"/>
  <c r="D85" i="33"/>
  <c r="D84" i="33"/>
  <c r="D83" i="33" s="1"/>
  <c r="E83" i="33" s="1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2" i="33" s="1"/>
  <c r="E32" i="33" s="1"/>
  <c r="D39" i="33"/>
  <c r="D38" i="33"/>
  <c r="D37" i="33"/>
  <c r="D36" i="33"/>
  <c r="C36" i="33"/>
  <c r="D35" i="33"/>
  <c r="D34" i="33"/>
  <c r="D33" i="33"/>
  <c r="C32" i="33"/>
  <c r="C29" i="33"/>
  <c r="C30" i="33" s="1"/>
  <c r="C25" i="33"/>
  <c r="C24" i="33"/>
  <c r="C26" i="33" s="1"/>
  <c r="C20" i="33"/>
  <c r="C19" i="33"/>
  <c r="C21" i="33" s="1"/>
  <c r="B5" i="33" l="1"/>
  <c r="N63" i="1"/>
  <c r="N64" i="1"/>
  <c r="D87" i="32" l="1"/>
  <c r="D86" i="32"/>
  <c r="D85" i="32"/>
  <c r="D84" i="32"/>
  <c r="D83" i="32"/>
  <c r="E83" i="32" s="1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E32" i="32" s="1"/>
  <c r="C32" i="32"/>
  <c r="C29" i="32"/>
  <c r="C30" i="32" s="1"/>
  <c r="C25" i="32"/>
  <c r="C24" i="32"/>
  <c r="C26" i="32" s="1"/>
  <c r="C21" i="32"/>
  <c r="B5" i="32" s="1"/>
  <c r="C20" i="32"/>
  <c r="C19" i="32"/>
  <c r="O66" i="1" l="1"/>
  <c r="O67" i="1"/>
  <c r="O68" i="1"/>
  <c r="O69" i="1"/>
  <c r="O76" i="1"/>
  <c r="D87" i="31"/>
  <c r="D86" i="31"/>
  <c r="D85" i="31"/>
  <c r="D84" i="31"/>
  <c r="D83" i="31"/>
  <c r="E83" i="31" s="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C32" i="31"/>
  <c r="C29" i="31"/>
  <c r="C30" i="31" s="1"/>
  <c r="C25" i="31"/>
  <c r="C26" i="31" s="1"/>
  <c r="C24" i="31"/>
  <c r="C20" i="31"/>
  <c r="C19" i="31"/>
  <c r="C21" i="31" s="1"/>
  <c r="D32" i="31" l="1"/>
  <c r="E32" i="31" s="1"/>
  <c r="B5" i="31" s="1"/>
  <c r="N62" i="1"/>
  <c r="D87" i="30" l="1"/>
  <c r="D86" i="30"/>
  <c r="D85" i="30"/>
  <c r="D84" i="30"/>
  <c r="D83" i="30"/>
  <c r="E83" i="30" s="1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 s="1"/>
  <c r="E32" i="30" s="1"/>
  <c r="C32" i="30"/>
  <c r="C29" i="30"/>
  <c r="C30" i="30" s="1"/>
  <c r="C25" i="30"/>
  <c r="C24" i="30"/>
  <c r="C26" i="30" s="1"/>
  <c r="C21" i="30"/>
  <c r="B5" i="30" s="1"/>
  <c r="C20" i="30"/>
  <c r="C19" i="30"/>
  <c r="O63" i="1" l="1"/>
  <c r="O64" i="1"/>
  <c r="O65" i="1"/>
  <c r="O77" i="1"/>
  <c r="O62" i="1"/>
  <c r="O61" i="1"/>
  <c r="D87" i="29"/>
  <c r="D86" i="29"/>
  <c r="D85" i="29"/>
  <c r="D84" i="29"/>
  <c r="D83" i="29"/>
  <c r="E83" i="29" s="1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C36" i="29"/>
  <c r="C32" i="29" s="1"/>
  <c r="D35" i="29"/>
  <c r="D34" i="29"/>
  <c r="D33" i="29"/>
  <c r="C29" i="29"/>
  <c r="C30" i="29" s="1"/>
  <c r="C25" i="29"/>
  <c r="C24" i="29"/>
  <c r="C26" i="29" s="1"/>
  <c r="C20" i="29"/>
  <c r="C19" i="29"/>
  <c r="C21" i="29" s="1"/>
  <c r="D36" i="29" l="1"/>
  <c r="D32" i="29" s="1"/>
  <c r="E32" i="29" s="1"/>
  <c r="B5" i="29" s="1"/>
  <c r="N59" i="1"/>
  <c r="N58" i="1" l="1"/>
  <c r="N57" i="1" l="1"/>
  <c r="D80" i="28" l="1"/>
  <c r="D79" i="28"/>
  <c r="D78" i="28"/>
  <c r="D76" i="28" s="1"/>
  <c r="E76" i="28" s="1"/>
  <c r="D77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C25" i="28"/>
  <c r="D32" i="28"/>
  <c r="D31" i="28"/>
  <c r="D30" i="28"/>
  <c r="D29" i="28"/>
  <c r="D28" i="28"/>
  <c r="D27" i="28"/>
  <c r="D26" i="28"/>
  <c r="C23" i="28"/>
  <c r="C22" i="28"/>
  <c r="C18" i="28"/>
  <c r="C17" i="28"/>
  <c r="C19" i="28" s="1"/>
  <c r="D33" i="28" l="1"/>
  <c r="D25" i="28" s="1"/>
  <c r="E25" i="28" s="1"/>
  <c r="B5" i="28" s="1"/>
  <c r="N52" i="1"/>
  <c r="N51" i="1"/>
  <c r="O55" i="1" l="1"/>
  <c r="O56" i="1"/>
  <c r="O57" i="1"/>
  <c r="O58" i="1"/>
  <c r="O59" i="1"/>
  <c r="O60" i="1"/>
  <c r="O78" i="1"/>
  <c r="D80" i="27"/>
  <c r="D79" i="27"/>
  <c r="D78" i="27"/>
  <c r="D77" i="27"/>
  <c r="D76" i="27"/>
  <c r="E76" i="27" s="1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C33" i="27"/>
  <c r="D32" i="27"/>
  <c r="D31" i="27"/>
  <c r="D30" i="27"/>
  <c r="C29" i="27"/>
  <c r="D29" i="27" s="1"/>
  <c r="D25" i="27" s="1"/>
  <c r="E25" i="27" s="1"/>
  <c r="D28" i="27"/>
  <c r="D27" i="27"/>
  <c r="D26" i="27"/>
  <c r="C25" i="27"/>
  <c r="C22" i="27"/>
  <c r="C23" i="27" s="1"/>
  <c r="C18" i="27"/>
  <c r="C19" i="27" s="1"/>
  <c r="B5" i="27" s="1"/>
  <c r="C17" i="27"/>
  <c r="O52" i="1" l="1"/>
  <c r="O53" i="1"/>
  <c r="O54" i="1"/>
  <c r="O51" i="1"/>
  <c r="D80" i="26"/>
  <c r="D79" i="26"/>
  <c r="D78" i="26"/>
  <c r="D77" i="26"/>
  <c r="D76" i="26"/>
  <c r="E76" i="26" s="1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25" i="26" s="1"/>
  <c r="E25" i="26" s="1"/>
  <c r="D32" i="26"/>
  <c r="D31" i="26"/>
  <c r="D30" i="26"/>
  <c r="D29" i="26"/>
  <c r="D28" i="26"/>
  <c r="D27" i="26"/>
  <c r="D26" i="26"/>
  <c r="C25" i="26"/>
  <c r="C22" i="26"/>
  <c r="C23" i="26" s="1"/>
  <c r="C18" i="26"/>
  <c r="C17" i="26"/>
  <c r="C19" i="26" s="1"/>
  <c r="B5" i="26" l="1"/>
  <c r="N45" i="1"/>
  <c r="N44" i="1" l="1"/>
  <c r="O50" i="1" l="1"/>
  <c r="O79" i="1"/>
  <c r="O49" i="1"/>
  <c r="D80" i="25"/>
  <c r="D79" i="25"/>
  <c r="D78" i="25"/>
  <c r="D77" i="25"/>
  <c r="D76" i="25"/>
  <c r="E76" i="25" s="1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25" i="25" s="1"/>
  <c r="E25" i="25" s="1"/>
  <c r="D37" i="25"/>
  <c r="D36" i="25"/>
  <c r="D35" i="25"/>
  <c r="D34" i="25"/>
  <c r="D33" i="25"/>
  <c r="D32" i="25"/>
  <c r="D31" i="25"/>
  <c r="D30" i="25"/>
  <c r="D29" i="25"/>
  <c r="D28" i="25"/>
  <c r="D27" i="25"/>
  <c r="D26" i="25"/>
  <c r="C25" i="25"/>
  <c r="C23" i="25"/>
  <c r="C22" i="25"/>
  <c r="C18" i="25"/>
  <c r="C17" i="25"/>
  <c r="C19" i="25" s="1"/>
  <c r="B5" i="25" s="1"/>
  <c r="O48" i="1" l="1"/>
  <c r="O47" i="1"/>
  <c r="O46" i="1"/>
  <c r="D80" i="24"/>
  <c r="D79" i="24"/>
  <c r="D78" i="24"/>
  <c r="D77" i="24"/>
  <c r="D76" i="24"/>
  <c r="E76" i="24" s="1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25" i="24" s="1"/>
  <c r="E25" i="24" s="1"/>
  <c r="D33" i="24"/>
  <c r="D32" i="24"/>
  <c r="D31" i="24"/>
  <c r="D30" i="24"/>
  <c r="D29" i="24"/>
  <c r="D28" i="24"/>
  <c r="D27" i="24"/>
  <c r="D26" i="24"/>
  <c r="C25" i="24"/>
  <c r="C22" i="24"/>
  <c r="C23" i="24" s="1"/>
  <c r="C18" i="24"/>
  <c r="C17" i="24"/>
  <c r="C19" i="24" s="1"/>
  <c r="B5" i="24" l="1"/>
  <c r="N42" i="1"/>
  <c r="N37" i="1" l="1"/>
  <c r="N36" i="1"/>
  <c r="D80" i="23" l="1"/>
  <c r="D79" i="23"/>
  <c r="D78" i="23"/>
  <c r="D77" i="23"/>
  <c r="D76" i="23"/>
  <c r="E76" i="23" s="1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 s="1"/>
  <c r="E25" i="23" s="1"/>
  <c r="C25" i="23"/>
  <c r="C22" i="23"/>
  <c r="C23" i="23" s="1"/>
  <c r="C18" i="23"/>
  <c r="C17" i="23"/>
  <c r="C19" i="23" s="1"/>
  <c r="B5" i="23" s="1"/>
  <c r="O43" i="1" l="1"/>
  <c r="O44" i="1"/>
  <c r="O45" i="1"/>
  <c r="D80" i="22"/>
  <c r="D79" i="22"/>
  <c r="D78" i="22"/>
  <c r="D77" i="22"/>
  <c r="D76" i="22"/>
  <c r="E76" i="22" s="1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C25" i="22"/>
  <c r="C22" i="22"/>
  <c r="C23" i="22" s="1"/>
  <c r="C18" i="22"/>
  <c r="C19" i="22" s="1"/>
  <c r="C17" i="22"/>
  <c r="D25" i="22" l="1"/>
  <c r="E25" i="22" s="1"/>
  <c r="B5" i="22" s="1"/>
  <c r="D82" i="21"/>
  <c r="D81" i="21"/>
  <c r="D80" i="21"/>
  <c r="D79" i="21"/>
  <c r="D78" i="21"/>
  <c r="E78" i="21" s="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C27" i="21"/>
  <c r="C24" i="21"/>
  <c r="C23" i="21"/>
  <c r="C25" i="21" s="1"/>
  <c r="C20" i="21"/>
  <c r="C19" i="21"/>
  <c r="C18" i="21"/>
  <c r="D27" i="21" l="1"/>
  <c r="E27" i="21" s="1"/>
  <c r="B5" i="21" s="1"/>
  <c r="D82" i="20"/>
  <c r="D81" i="20"/>
  <c r="D80" i="20"/>
  <c r="D79" i="20"/>
  <c r="D78" i="20"/>
  <c r="E78" i="20" s="1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C27" i="20"/>
  <c r="D28" i="20"/>
  <c r="C24" i="20"/>
  <c r="C23" i="20"/>
  <c r="C25" i="20" s="1"/>
  <c r="C19" i="20"/>
  <c r="C18" i="20"/>
  <c r="C20" i="20" s="1"/>
  <c r="D29" i="20" l="1"/>
  <c r="D27" i="20" s="1"/>
  <c r="E27" i="20" s="1"/>
  <c r="B5" i="20" s="1"/>
  <c r="N32" i="1"/>
  <c r="D92" i="19" l="1"/>
  <c r="D91" i="19"/>
  <c r="D90" i="19"/>
  <c r="D89" i="19"/>
  <c r="D88" i="19"/>
  <c r="E88" i="19" s="1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C37" i="19"/>
  <c r="C34" i="19"/>
  <c r="C33" i="19"/>
  <c r="C35" i="19" s="1"/>
  <c r="C29" i="19"/>
  <c r="C28" i="19"/>
  <c r="C27" i="19"/>
  <c r="C26" i="19"/>
  <c r="C25" i="19"/>
  <c r="C24" i="19"/>
  <c r="C30" i="19" s="1"/>
  <c r="D37" i="19" l="1"/>
  <c r="E37" i="19" s="1"/>
  <c r="B5" i="19" s="1"/>
  <c r="N30" i="1"/>
  <c r="O31" i="1" l="1"/>
  <c r="O32" i="1"/>
  <c r="O33" i="1"/>
  <c r="O34" i="1"/>
  <c r="O35" i="1"/>
  <c r="O36" i="1"/>
  <c r="O37" i="1"/>
  <c r="O38" i="1"/>
  <c r="O39" i="1"/>
  <c r="O40" i="1"/>
  <c r="D92" i="18"/>
  <c r="D91" i="18"/>
  <c r="D90" i="18"/>
  <c r="D89" i="18"/>
  <c r="D88" i="18"/>
  <c r="E88" i="18" s="1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C37" i="18"/>
  <c r="C34" i="18"/>
  <c r="C33" i="18"/>
  <c r="C35" i="18" s="1"/>
  <c r="C29" i="18"/>
  <c r="C30" i="18" s="1"/>
  <c r="C28" i="18"/>
  <c r="C27" i="18"/>
  <c r="C26" i="18"/>
  <c r="C25" i="18"/>
  <c r="C24" i="18"/>
  <c r="D37" i="18" l="1"/>
  <c r="E37" i="18" s="1"/>
  <c r="B5" i="18"/>
  <c r="N29" i="1"/>
  <c r="N28" i="1" l="1"/>
  <c r="D92" i="17" l="1"/>
  <c r="D91" i="17"/>
  <c r="D90" i="17"/>
  <c r="D89" i="17"/>
  <c r="D88" i="17"/>
  <c r="E88" i="17" s="1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37" i="17" s="1"/>
  <c r="E37" i="17" s="1"/>
  <c r="D42" i="17"/>
  <c r="D41" i="17"/>
  <c r="D40" i="17"/>
  <c r="D39" i="17"/>
  <c r="D38" i="17"/>
  <c r="C37" i="17"/>
  <c r="C34" i="17"/>
  <c r="C33" i="17"/>
  <c r="C35" i="17" s="1"/>
  <c r="C29" i="17"/>
  <c r="C28" i="17"/>
  <c r="C27" i="17"/>
  <c r="C26" i="17"/>
  <c r="C25" i="17"/>
  <c r="C24" i="17"/>
  <c r="C30" i="17" s="1"/>
  <c r="O27" i="1"/>
  <c r="O28" i="1"/>
  <c r="O29" i="1"/>
  <c r="O30" i="1"/>
  <c r="O41" i="1"/>
  <c r="O42" i="1"/>
  <c r="B5" i="17" l="1"/>
  <c r="D92" i="16"/>
  <c r="D91" i="16"/>
  <c r="D90" i="16"/>
  <c r="D89" i="16"/>
  <c r="D88" i="16"/>
  <c r="E88" i="16" s="1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37" i="16" s="1"/>
  <c r="E37" i="16" s="1"/>
  <c r="D44" i="16"/>
  <c r="D43" i="16"/>
  <c r="D42" i="16"/>
  <c r="D41" i="16"/>
  <c r="D40" i="16"/>
  <c r="D39" i="16"/>
  <c r="D38" i="16"/>
  <c r="C37" i="16"/>
  <c r="C34" i="16"/>
  <c r="C33" i="16"/>
  <c r="C35" i="16" s="1"/>
  <c r="C29" i="16"/>
  <c r="C28" i="16"/>
  <c r="C30" i="16" s="1"/>
  <c r="C27" i="16"/>
  <c r="C26" i="16"/>
  <c r="C25" i="16"/>
  <c r="C24" i="16"/>
  <c r="B5" i="16" l="1"/>
  <c r="N24" i="1"/>
  <c r="N23" i="1" l="1"/>
  <c r="D92" i="15" l="1"/>
  <c r="D91" i="15"/>
  <c r="D90" i="15"/>
  <c r="D89" i="15"/>
  <c r="D88" i="15" s="1"/>
  <c r="E88" i="15" s="1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C53" i="15"/>
  <c r="D53" i="15" s="1"/>
  <c r="D52" i="15"/>
  <c r="D51" i="15"/>
  <c r="C50" i="15"/>
  <c r="D50" i="15" s="1"/>
  <c r="D49" i="15"/>
  <c r="D48" i="15"/>
  <c r="D47" i="15"/>
  <c r="D46" i="15"/>
  <c r="D45" i="15"/>
  <c r="D44" i="15"/>
  <c r="D43" i="15"/>
  <c r="D42" i="15"/>
  <c r="D37" i="15" s="1"/>
  <c r="E37" i="15" s="1"/>
  <c r="D41" i="15"/>
  <c r="D40" i="15"/>
  <c r="D39" i="15"/>
  <c r="D38" i="15"/>
  <c r="C34" i="15"/>
  <c r="C33" i="15"/>
  <c r="C35" i="15" s="1"/>
  <c r="C30" i="15"/>
  <c r="C29" i="15"/>
  <c r="C28" i="15"/>
  <c r="C27" i="15"/>
  <c r="C26" i="15"/>
  <c r="C25" i="15"/>
  <c r="C24" i="15"/>
  <c r="B5" i="15" l="1"/>
  <c r="C37" i="15"/>
  <c r="D92" i="14"/>
  <c r="D91" i="14"/>
  <c r="D90" i="14"/>
  <c r="D89" i="14"/>
  <c r="D88" i="14"/>
  <c r="E88" i="14" s="1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C37" i="14"/>
  <c r="C34" i="14"/>
  <c r="C33" i="14"/>
  <c r="C35" i="14" s="1"/>
  <c r="C29" i="14"/>
  <c r="C28" i="14"/>
  <c r="C30" i="14" s="1"/>
  <c r="C27" i="14"/>
  <c r="C26" i="14"/>
  <c r="C25" i="14"/>
  <c r="C24" i="14"/>
  <c r="D37" i="14" l="1"/>
  <c r="E37" i="14" s="1"/>
  <c r="B5" i="14"/>
  <c r="D92" i="13"/>
  <c r="D91" i="13"/>
  <c r="D90" i="13"/>
  <c r="D89" i="13"/>
  <c r="D88" i="13"/>
  <c r="E88" i="13" s="1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C57" i="13"/>
  <c r="D57" i="13" s="1"/>
  <c r="D56" i="13"/>
  <c r="D55" i="13"/>
  <c r="D54" i="13"/>
  <c r="D53" i="13"/>
  <c r="D52" i="13"/>
  <c r="C51" i="13"/>
  <c r="D51" i="13" s="1"/>
  <c r="C50" i="13"/>
  <c r="D50" i="13" s="1"/>
  <c r="D49" i="13"/>
  <c r="D48" i="13"/>
  <c r="D47" i="13"/>
  <c r="D46" i="13"/>
  <c r="D45" i="13"/>
  <c r="D44" i="13"/>
  <c r="D43" i="13"/>
  <c r="D42" i="13"/>
  <c r="D41" i="13"/>
  <c r="D40" i="13"/>
  <c r="D39" i="13"/>
  <c r="C38" i="13"/>
  <c r="D38" i="13" s="1"/>
  <c r="C37" i="13"/>
  <c r="C34" i="13"/>
  <c r="C35" i="13" s="1"/>
  <c r="C33" i="13"/>
  <c r="C29" i="13"/>
  <c r="C28" i="13"/>
  <c r="C27" i="13"/>
  <c r="C26" i="13"/>
  <c r="C25" i="13"/>
  <c r="C24" i="13"/>
  <c r="C30" i="13" s="1"/>
  <c r="D37" i="13" l="1"/>
  <c r="E37" i="13" s="1"/>
  <c r="B5" i="13" s="1"/>
  <c r="N21" i="1"/>
  <c r="D92" i="12" l="1"/>
  <c r="D91" i="12"/>
  <c r="D90" i="12"/>
  <c r="D89" i="12"/>
  <c r="D88" i="12"/>
  <c r="E88" i="12" s="1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C50" i="12"/>
  <c r="C37" i="12" s="1"/>
  <c r="D49" i="12"/>
  <c r="D48" i="12"/>
  <c r="D47" i="12"/>
  <c r="D46" i="12"/>
  <c r="D45" i="12"/>
  <c r="D44" i="12"/>
  <c r="D43" i="12"/>
  <c r="D42" i="12"/>
  <c r="D41" i="12"/>
  <c r="D40" i="12"/>
  <c r="D39" i="12"/>
  <c r="D38" i="12"/>
  <c r="C34" i="12"/>
  <c r="C33" i="12"/>
  <c r="C35" i="12" s="1"/>
  <c r="C29" i="12"/>
  <c r="C30" i="12" s="1"/>
  <c r="C28" i="12"/>
  <c r="C27" i="12"/>
  <c r="C26" i="12"/>
  <c r="C25" i="12"/>
  <c r="C24" i="12"/>
  <c r="D50" i="12" l="1"/>
  <c r="D37" i="12" s="1"/>
  <c r="E37" i="12" s="1"/>
  <c r="B5" i="12" s="1"/>
  <c r="N17" i="1"/>
  <c r="D92" i="11" l="1"/>
  <c r="D91" i="11"/>
  <c r="D90" i="11"/>
  <c r="D89" i="11"/>
  <c r="D88" i="11"/>
  <c r="E88" i="11" s="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37" i="11" s="1"/>
  <c r="E37" i="11" s="1"/>
  <c r="D48" i="11"/>
  <c r="D47" i="11"/>
  <c r="D46" i="11"/>
  <c r="D45" i="11"/>
  <c r="D44" i="11"/>
  <c r="D43" i="11"/>
  <c r="D42" i="11"/>
  <c r="D41" i="11"/>
  <c r="D40" i="11"/>
  <c r="D39" i="11"/>
  <c r="D38" i="11"/>
  <c r="C37" i="11"/>
  <c r="C34" i="11"/>
  <c r="C35" i="11" s="1"/>
  <c r="C33" i="11"/>
  <c r="C29" i="11"/>
  <c r="C28" i="11"/>
  <c r="C30" i="11" s="1"/>
  <c r="B5" i="11" s="1"/>
  <c r="C27" i="11"/>
  <c r="C26" i="11"/>
  <c r="C25" i="11"/>
  <c r="C24" i="11"/>
  <c r="N15" i="1" l="1"/>
  <c r="O18" i="1" l="1"/>
  <c r="O19" i="1"/>
  <c r="O20" i="1"/>
  <c r="O21" i="1"/>
  <c r="O22" i="1"/>
  <c r="O23" i="1"/>
  <c r="O24" i="1"/>
  <c r="O25" i="1"/>
  <c r="O26" i="1"/>
  <c r="O17" i="1"/>
  <c r="O16" i="1"/>
  <c r="D92" i="10"/>
  <c r="D91" i="10"/>
  <c r="D90" i="10"/>
  <c r="D89" i="10"/>
  <c r="D88" i="10"/>
  <c r="E88" i="10" s="1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37" i="10" s="1"/>
  <c r="E37" i="10" s="1"/>
  <c r="D44" i="10"/>
  <c r="D43" i="10"/>
  <c r="D42" i="10"/>
  <c r="D41" i="10"/>
  <c r="D40" i="10"/>
  <c r="D39" i="10"/>
  <c r="D38" i="10"/>
  <c r="C37" i="10"/>
  <c r="C34" i="10"/>
  <c r="C33" i="10"/>
  <c r="C35" i="10" s="1"/>
  <c r="C29" i="10"/>
  <c r="C28" i="10"/>
  <c r="C30" i="10" s="1"/>
  <c r="C27" i="10"/>
  <c r="C26" i="10"/>
  <c r="C25" i="10"/>
  <c r="C24" i="10"/>
  <c r="B5" i="10" l="1"/>
  <c r="D92" i="9"/>
  <c r="D91" i="9"/>
  <c r="D90" i="9"/>
  <c r="D89" i="9"/>
  <c r="D88" i="9"/>
  <c r="E88" i="9" s="1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C57" i="9"/>
  <c r="D57" i="9" s="1"/>
  <c r="D56" i="9"/>
  <c r="D55" i="9"/>
  <c r="D54" i="9"/>
  <c r="C53" i="9"/>
  <c r="D53" i="9" s="1"/>
  <c r="D52" i="9"/>
  <c r="D51" i="9"/>
  <c r="C50" i="9"/>
  <c r="D50" i="9" s="1"/>
  <c r="D49" i="9"/>
  <c r="D48" i="9"/>
  <c r="D37" i="9" s="1"/>
  <c r="E37" i="9" s="1"/>
  <c r="D47" i="9"/>
  <c r="D46" i="9"/>
  <c r="D45" i="9"/>
  <c r="D44" i="9"/>
  <c r="D43" i="9"/>
  <c r="D42" i="9"/>
  <c r="D41" i="9"/>
  <c r="D40" i="9"/>
  <c r="D39" i="9"/>
  <c r="D38" i="9"/>
  <c r="C37" i="9"/>
  <c r="C34" i="9"/>
  <c r="C33" i="9"/>
  <c r="C35" i="9" s="1"/>
  <c r="C29" i="9"/>
  <c r="C28" i="9"/>
  <c r="C27" i="9"/>
  <c r="C26" i="9"/>
  <c r="C25" i="9"/>
  <c r="C24" i="9"/>
  <c r="C30" i="9" s="1"/>
  <c r="B5" i="9" l="1"/>
  <c r="N14" i="1"/>
  <c r="D92" i="8" l="1"/>
  <c r="D91" i="8"/>
  <c r="D90" i="8"/>
  <c r="D89" i="8"/>
  <c r="D88" i="8"/>
  <c r="E88" i="8" s="1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C57" i="8"/>
  <c r="C37" i="8" s="1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C34" i="8"/>
  <c r="C33" i="8"/>
  <c r="C35" i="8" s="1"/>
  <c r="C29" i="8"/>
  <c r="C28" i="8"/>
  <c r="C27" i="8"/>
  <c r="C26" i="8"/>
  <c r="C25" i="8"/>
  <c r="C24" i="8"/>
  <c r="C30" i="8" s="1"/>
  <c r="D57" i="8" l="1"/>
  <c r="D37" i="8" s="1"/>
  <c r="E37" i="8" s="1"/>
  <c r="B5" i="8" s="1"/>
  <c r="N13" i="1"/>
  <c r="D92" i="7" l="1"/>
  <c r="D91" i="7"/>
  <c r="D90" i="7"/>
  <c r="D89" i="7"/>
  <c r="D88" i="7"/>
  <c r="E88" i="7" s="1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C57" i="7"/>
  <c r="D57" i="7" s="1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C38" i="7"/>
  <c r="D38" i="7" s="1"/>
  <c r="D37" i="7" s="1"/>
  <c r="E37" i="7" s="1"/>
  <c r="C37" i="7"/>
  <c r="C34" i="7"/>
  <c r="C33" i="7"/>
  <c r="C35" i="7" s="1"/>
  <c r="C30" i="7"/>
  <c r="B5" i="7" s="1"/>
  <c r="C29" i="7"/>
  <c r="C28" i="7"/>
  <c r="C27" i="7"/>
  <c r="C26" i="7"/>
  <c r="C25" i="7"/>
  <c r="C24" i="7"/>
  <c r="N12" i="1" l="1"/>
  <c r="D92" i="6" l="1"/>
  <c r="D88" i="6" s="1"/>
  <c r="E88" i="6" s="1"/>
  <c r="D91" i="6"/>
  <c r="D90" i="6"/>
  <c r="D89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37" i="6" s="1"/>
  <c r="E37" i="6" s="1"/>
  <c r="D44" i="6"/>
  <c r="D43" i="6"/>
  <c r="D42" i="6"/>
  <c r="D41" i="6"/>
  <c r="D40" i="6"/>
  <c r="D39" i="6"/>
  <c r="D38" i="6"/>
  <c r="C37" i="6"/>
  <c r="C34" i="6"/>
  <c r="C33" i="6"/>
  <c r="C35" i="6" s="1"/>
  <c r="C29" i="6"/>
  <c r="C28" i="6"/>
  <c r="C27" i="6"/>
  <c r="C26" i="6"/>
  <c r="C30" i="6" s="1"/>
  <c r="C25" i="6"/>
  <c r="C24" i="6"/>
  <c r="B5" i="6" l="1"/>
  <c r="N10" i="1"/>
  <c r="O10" i="1" l="1"/>
  <c r="O11" i="1"/>
  <c r="O12" i="1"/>
  <c r="O13" i="1"/>
  <c r="O14" i="1"/>
  <c r="O15" i="1"/>
  <c r="O80" i="1"/>
  <c r="D92" i="5"/>
  <c r="D91" i="5"/>
  <c r="D90" i="5"/>
  <c r="D89" i="5"/>
  <c r="D88" i="5"/>
  <c r="E88" i="5" s="1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C57" i="5"/>
  <c r="D57" i="5" s="1"/>
  <c r="D56" i="5"/>
  <c r="D55" i="5"/>
  <c r="D54" i="5"/>
  <c r="C53" i="5"/>
  <c r="D53" i="5" s="1"/>
  <c r="D52" i="5"/>
  <c r="D51" i="5"/>
  <c r="C50" i="5"/>
  <c r="D50" i="5" s="1"/>
  <c r="D37" i="5" s="1"/>
  <c r="E37" i="5" s="1"/>
  <c r="D49" i="5"/>
  <c r="D48" i="5"/>
  <c r="D47" i="5"/>
  <c r="D46" i="5"/>
  <c r="D45" i="5"/>
  <c r="D44" i="5"/>
  <c r="D43" i="5"/>
  <c r="D42" i="5"/>
  <c r="D41" i="5"/>
  <c r="D40" i="5"/>
  <c r="D39" i="5"/>
  <c r="D38" i="5"/>
  <c r="C35" i="5"/>
  <c r="C34" i="5"/>
  <c r="C33" i="5"/>
  <c r="C29" i="5"/>
  <c r="C28" i="5"/>
  <c r="C27" i="5"/>
  <c r="C26" i="5"/>
  <c r="C25" i="5"/>
  <c r="C24" i="5"/>
  <c r="C30" i="5" s="1"/>
  <c r="B5" i="5" l="1"/>
  <c r="C37" i="5"/>
  <c r="N9" i="1"/>
  <c r="D92" i="4" l="1"/>
  <c r="D91" i="4"/>
  <c r="D90" i="4"/>
  <c r="D89" i="4"/>
  <c r="D88" i="4"/>
  <c r="E88" i="4" s="1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7" i="4" s="1"/>
  <c r="E37" i="4" s="1"/>
  <c r="D38" i="4"/>
  <c r="C37" i="4"/>
  <c r="C34" i="4"/>
  <c r="C33" i="4"/>
  <c r="C35" i="4" s="1"/>
  <c r="C29" i="4"/>
  <c r="C28" i="4"/>
  <c r="C30" i="4" s="1"/>
  <c r="B5" i="4" s="1"/>
  <c r="C27" i="4"/>
  <c r="C26" i="4"/>
  <c r="C25" i="4"/>
  <c r="C24" i="4"/>
  <c r="D92" i="3" l="1"/>
  <c r="D91" i="3"/>
  <c r="D90" i="3"/>
  <c r="D89" i="3"/>
  <c r="D88" i="3"/>
  <c r="E88" i="3" s="1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37" i="3" s="1"/>
  <c r="E37" i="3" s="1"/>
  <c r="D44" i="3"/>
  <c r="D43" i="3"/>
  <c r="D42" i="3"/>
  <c r="D41" i="3"/>
  <c r="D40" i="3"/>
  <c r="D39" i="3"/>
  <c r="D38" i="3"/>
  <c r="C37" i="3"/>
  <c r="C34" i="3"/>
  <c r="C33" i="3"/>
  <c r="C35" i="3" s="1"/>
  <c r="C30" i="3"/>
  <c r="C29" i="3"/>
  <c r="C28" i="3"/>
  <c r="C27" i="3"/>
  <c r="C26" i="3"/>
  <c r="C25" i="3"/>
  <c r="C24" i="3"/>
  <c r="B5" i="3" l="1"/>
  <c r="N7" i="1"/>
  <c r="D92" i="2" l="1"/>
  <c r="D91" i="2"/>
  <c r="D90" i="2"/>
  <c r="D89" i="2"/>
  <c r="D88" i="2"/>
  <c r="E88" i="2" s="1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37" i="2" s="1"/>
  <c r="E37" i="2" s="1"/>
  <c r="D44" i="2"/>
  <c r="D43" i="2"/>
  <c r="D42" i="2"/>
  <c r="D41" i="2"/>
  <c r="D40" i="2"/>
  <c r="D39" i="2"/>
  <c r="D38" i="2"/>
  <c r="C37" i="2"/>
  <c r="C34" i="2"/>
  <c r="C33" i="2"/>
  <c r="C35" i="2" s="1"/>
  <c r="C29" i="2"/>
  <c r="C28" i="2"/>
  <c r="C30" i="2" s="1"/>
  <c r="C27" i="2"/>
  <c r="C26" i="2"/>
  <c r="C25" i="2"/>
  <c r="C24" i="2"/>
  <c r="K84" i="1"/>
  <c r="O83" i="1"/>
  <c r="O82" i="1"/>
  <c r="O81" i="1"/>
  <c r="O9" i="1"/>
  <c r="O8" i="1"/>
  <c r="N84" i="1"/>
  <c r="B5" i="2" l="1"/>
  <c r="O84" i="1"/>
  <c r="O7" i="1"/>
</calcChain>
</file>

<file path=xl/sharedStrings.xml><?xml version="1.0" encoding="utf-8"?>
<sst xmlns="http://schemas.openxmlformats.org/spreadsheetml/2006/main" count="3866" uniqueCount="125">
  <si>
    <t>Дата прихода в Москву</t>
  </si>
  <si>
    <t>CКЛАД / ПОСТАВЩИК</t>
  </si>
  <si>
    <t xml:space="preserve"> № Трака </t>
  </si>
  <si>
    <t>AWB</t>
  </si>
  <si>
    <t>СТРАНА</t>
  </si>
  <si>
    <t>фулл</t>
  </si>
  <si>
    <t>Вес расчетный</t>
  </si>
  <si>
    <t>Фактически мест</t>
  </si>
  <si>
    <t>Количество паллет</t>
  </si>
  <si>
    <t>Количество телег</t>
  </si>
  <si>
    <t>Сумма поставки USD</t>
  </si>
  <si>
    <t>Дата платежа</t>
  </si>
  <si>
    <t>КУРС USD</t>
  </si>
  <si>
    <t>Сумма платежа USD</t>
  </si>
  <si>
    <t>Баланс</t>
  </si>
  <si>
    <t>NLAMS</t>
  </si>
  <si>
    <t>Клиент: Цветущий город</t>
  </si>
  <si>
    <r>
      <t>E-mail:</t>
    </r>
    <r>
      <rPr>
        <b/>
        <sz val="9"/>
        <color rgb="FF0000FF"/>
        <rFont val="Arial Cyr"/>
        <charset val="204"/>
      </rPr>
      <t xml:space="preserve">  import@cvgorod.ru , seidov34@yandex.ru</t>
    </r>
  </si>
  <si>
    <r>
      <t xml:space="preserve">Tel.: </t>
    </r>
    <r>
      <rPr>
        <b/>
        <sz val="9"/>
        <color rgb="FF0000FF"/>
        <rFont val="Arial Cyr"/>
        <charset val="204"/>
      </rPr>
      <t>+7 913 381-6141</t>
    </r>
    <r>
      <rPr>
        <b/>
        <sz val="9"/>
        <color indexed="61"/>
        <rFont val="Arial Cyr"/>
        <charset val="204"/>
      </rPr>
      <t xml:space="preserve"> Джафар</t>
    </r>
  </si>
  <si>
    <t>Предварительный расчет поставки:</t>
  </si>
  <si>
    <t>Маркировки</t>
  </si>
  <si>
    <t>Голландия / паллет</t>
  </si>
  <si>
    <t>Экзотика на воде / телега без возврата</t>
  </si>
  <si>
    <t>Зелень / паллет</t>
  </si>
  <si>
    <t>Горшки / телега без возврата</t>
  </si>
  <si>
    <t>Горшки / паллет</t>
  </si>
  <si>
    <t>Возврат телег / 43СС</t>
  </si>
  <si>
    <t>Эквадор / kg (объемный вес):</t>
  </si>
  <si>
    <t>Кито-Москва</t>
  </si>
  <si>
    <t>Кито-Москва чартер</t>
  </si>
  <si>
    <t>Колумбия / kg (объемный вес):</t>
  </si>
  <si>
    <t xml:space="preserve">Богота-Москва </t>
  </si>
  <si>
    <t>Богота-Москва чартер</t>
  </si>
  <si>
    <t>Амстердам-Москва / kg без прекулинга</t>
  </si>
  <si>
    <t>Импорт с сертификатом</t>
  </si>
  <si>
    <t>Прекулинг / kg (объемный вес):</t>
  </si>
  <si>
    <t>Импорт</t>
  </si>
  <si>
    <t>Total kg:</t>
  </si>
  <si>
    <t>USD</t>
  </si>
  <si>
    <t>Кито-Мск</t>
  </si>
  <si>
    <t>Кито-Мск чартер</t>
  </si>
  <si>
    <t>Богота-Мск</t>
  </si>
  <si>
    <t>Богота-Мск чартер</t>
  </si>
  <si>
    <t>Импорт Амс-Мск с сертификатом</t>
  </si>
  <si>
    <t>Прекулинг</t>
  </si>
  <si>
    <t>Total USD:</t>
  </si>
  <si>
    <t>CC, DC</t>
  </si>
  <si>
    <t>Total trolleys:</t>
  </si>
  <si>
    <t>ГОРШКИ</t>
  </si>
  <si>
    <t>СРЕЗКА НА ВОДЕ</t>
  </si>
  <si>
    <t>Total pallets</t>
  </si>
  <si>
    <t>Total USD</t>
  </si>
  <si>
    <t>СТАНДАРТ</t>
  </si>
  <si>
    <t xml:space="preserve">AA </t>
  </si>
  <si>
    <t>AAH / AAS</t>
  </si>
  <si>
    <t>AE / B</t>
  </si>
  <si>
    <t>AB 7,5</t>
  </si>
  <si>
    <t>A1 / IPD / IB</t>
  </si>
  <si>
    <t>BB</t>
  </si>
  <si>
    <t>C</t>
  </si>
  <si>
    <t>G = 1,5 АА</t>
  </si>
  <si>
    <t>LV22 / Корилус</t>
  </si>
  <si>
    <t>LV21</t>
  </si>
  <si>
    <t>LV20</t>
  </si>
  <si>
    <t>LV18 / ZZ</t>
  </si>
  <si>
    <t>LV17 / LV15 / LV14</t>
  </si>
  <si>
    <t>LV12</t>
  </si>
  <si>
    <t>LV11</t>
  </si>
  <si>
    <t>LV9 / LV7,5</t>
  </si>
  <si>
    <t>LV6</t>
  </si>
  <si>
    <t>LV4</t>
  </si>
  <si>
    <t>P100 / LV10</t>
  </si>
  <si>
    <t>P160</t>
  </si>
  <si>
    <t>M 6 OVER</t>
  </si>
  <si>
    <t xml:space="preserve">M 5 OVER / GB6 </t>
  </si>
  <si>
    <t>M 4 OVER / GB5</t>
  </si>
  <si>
    <t>M 3 OVER / GB4</t>
  </si>
  <si>
    <t>M 2 OVER / GB3</t>
  </si>
  <si>
    <t>БЕРГРАС / АСПИДИСТРА / МИМОЗА</t>
  </si>
  <si>
    <t>КОЛОТЕЯ</t>
  </si>
  <si>
    <t>САЛАЛ / АРАЛИЯ</t>
  </si>
  <si>
    <t>ТРИФЕРН / НЕТФЕРН / CHICO</t>
  </si>
  <si>
    <t>РОБЕЛИНИ</t>
  </si>
  <si>
    <t>ПАПОРОТНИК  0,5</t>
  </si>
  <si>
    <t>ПАПОРОТНИК  0,75</t>
  </si>
  <si>
    <t>ПАПОРОТНИК  1,0</t>
  </si>
  <si>
    <t>ПАПОРОТНИК  1,5</t>
  </si>
  <si>
    <t>ГЕРБЕРА mini / VANDA</t>
  </si>
  <si>
    <t>ГЕРБЕРА / АНТУРИУМ / АМАРИЛИС</t>
  </si>
  <si>
    <t>ГЕРБЕРА BLACK</t>
  </si>
  <si>
    <t>ГЕРБЕРА AQUA *125 / 140</t>
  </si>
  <si>
    <t>ГОССИПИУМ</t>
  </si>
  <si>
    <t>СТРЕЛИЦИЯ</t>
  </si>
  <si>
    <t>ЦУМБИДИУМ</t>
  </si>
  <si>
    <t>ОРХИДЕЯ подар.</t>
  </si>
  <si>
    <t xml:space="preserve">АКВАБОКС 50 </t>
  </si>
  <si>
    <t>АКВАБОКС 60</t>
  </si>
  <si>
    <t>АКВАБОКС 70</t>
  </si>
  <si>
    <t>АКВАБОКС 80</t>
  </si>
  <si>
    <t>АКВАБОКС 90</t>
  </si>
  <si>
    <t>АКВАБОКС 100</t>
  </si>
  <si>
    <t>AAS</t>
  </si>
  <si>
    <t>P 100</t>
  </si>
  <si>
    <t>OZ EXPORT</t>
  </si>
  <si>
    <t>ЦБ+4%</t>
  </si>
  <si>
    <t>Колибри</t>
  </si>
  <si>
    <t>по счету от IPH</t>
  </si>
  <si>
    <t>IPH</t>
  </si>
  <si>
    <t>ECUIO</t>
  </si>
  <si>
    <t>ПРИКУЛИНГ</t>
  </si>
  <si>
    <t>НОЯБРЬ</t>
  </si>
  <si>
    <t xml:space="preserve">  на  паллете  18</t>
  </si>
  <si>
    <t>ЦИМБИДИУМ</t>
  </si>
  <si>
    <t>ДЕКАБРЬ</t>
  </si>
  <si>
    <t>AWB 2603</t>
  </si>
  <si>
    <t>претензия</t>
  </si>
  <si>
    <t>Лукашев</t>
  </si>
  <si>
    <t>ФЕВРАЛЬ</t>
  </si>
  <si>
    <t>Лукашева</t>
  </si>
  <si>
    <t>Роза / шт.</t>
  </si>
  <si>
    <t>Тюльпаны / шт.</t>
  </si>
  <si>
    <t>Дополнительно к тарифу за стебель</t>
  </si>
  <si>
    <t>Total stems:</t>
  </si>
  <si>
    <t>РОЗА</t>
  </si>
  <si>
    <t>ТЮЛЬПАНЫ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</si>
</sst>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19]d\ mmm\ yy;@"/>
    <numFmt numFmtId="165" formatCode="0.000"/>
    <numFmt numFmtId="166" formatCode="[$$-409]#,##0.00_ ;[Red]\-[$$-409]#,##0.00\ "/>
    <numFmt numFmtId="167" formatCode="#,##0.0000_ ;[Red]\-#,##0.0000\ "/>
    <numFmt numFmtId="168" formatCode="#,##0.00_ ;[Red]\-#,##0.00\ "/>
    <numFmt numFmtId="169" formatCode="dd\.mm\.yyyy;@"/>
    <numFmt numFmtId="170" formatCode="dd\-mmm\-yy"/>
    <numFmt numFmtId="171" formatCode="0.0000"/>
    <numFmt numFmtId="172" formatCode="dd/mm/yyyy;@"/>
    <numFmt numFmtId="173" formatCode="[$$-409]#,##0.00"/>
    <numFmt numFmtId="174" formatCode="[$$-409]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sz val="9"/>
      <color indexed="61"/>
      <name val="Arial Cyr"/>
      <charset val="204"/>
    </font>
    <font>
      <b/>
      <sz val="9"/>
      <color rgb="FF0000FF"/>
      <name val="Arial Cyr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u/>
      <sz val="9"/>
      <color rgb="FF0000FF"/>
      <name val="Arial Cyr"/>
      <charset val="204"/>
    </font>
    <font>
      <b/>
      <u/>
      <sz val="9"/>
      <name val="Arial Cyr"/>
      <charset val="204"/>
    </font>
    <font>
      <sz val="9"/>
      <color rgb="FFFF0000"/>
      <name val="Arial Cyr"/>
      <charset val="204"/>
    </font>
    <font>
      <b/>
      <sz val="9"/>
      <color rgb="FFFF0000"/>
      <name val="Arial Cyr"/>
      <charset val="204"/>
    </font>
    <font>
      <b/>
      <sz val="9"/>
      <color indexed="52"/>
      <name val="Arial Cyr"/>
      <charset val="204"/>
    </font>
    <font>
      <b/>
      <sz val="9"/>
      <color indexed="12"/>
      <name val="Arial Cyr"/>
      <charset val="204"/>
    </font>
    <font>
      <b/>
      <sz val="11"/>
      <name val="Arial"/>
      <family val="2"/>
      <charset val="204"/>
    </font>
    <font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0" fillId="0" borderId="0"/>
    <xf numFmtId="0" fontId="10" fillId="0" borderId="0"/>
    <xf numFmtId="0" fontId="9" fillId="0" borderId="0"/>
    <xf numFmtId="0" fontId="3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95">
    <xf numFmtId="0" fontId="0" fillId="0" borderId="0" xfId="0"/>
    <xf numFmtId="1" fontId="11" fillId="2" borderId="1" xfId="1" applyNumberFormat="1" applyFont="1" applyFill="1" applyBorder="1" applyAlignment="1">
      <alignment horizontal="center" wrapText="1"/>
    </xf>
    <xf numFmtId="164" fontId="12" fillId="2" borderId="1" xfId="1" applyNumberFormat="1" applyFont="1" applyFill="1" applyBorder="1" applyAlignment="1">
      <alignment horizontal="center" wrapText="1"/>
    </xf>
    <xf numFmtId="2" fontId="11" fillId="2" borderId="1" xfId="1" applyNumberFormat="1" applyFont="1" applyFill="1" applyBorder="1" applyAlignment="1">
      <alignment horizontal="center" wrapText="1"/>
    </xf>
    <xf numFmtId="165" fontId="11" fillId="2" borderId="1" xfId="1" applyNumberFormat="1" applyFont="1" applyFill="1" applyBorder="1" applyAlignment="1">
      <alignment horizontal="center" wrapText="1"/>
    </xf>
    <xf numFmtId="166" fontId="11" fillId="2" borderId="1" xfId="1" applyNumberFormat="1" applyFont="1" applyFill="1" applyBorder="1" applyAlignment="1">
      <alignment horizontal="center" wrapText="1"/>
    </xf>
    <xf numFmtId="49" fontId="11" fillId="2" borderId="1" xfId="1" applyNumberFormat="1" applyFont="1" applyFill="1" applyBorder="1" applyAlignment="1">
      <alignment horizontal="center" wrapText="1"/>
    </xf>
    <xf numFmtId="167" fontId="11" fillId="2" borderId="1" xfId="1" applyNumberFormat="1" applyFont="1" applyFill="1" applyBorder="1" applyAlignment="1">
      <alignment horizontal="center" wrapText="1"/>
    </xf>
    <xf numFmtId="168" fontId="11" fillId="2" borderId="1" xfId="1" applyNumberFormat="1" applyFont="1" applyFill="1" applyBorder="1" applyAlignment="1">
      <alignment horizontal="center" wrapText="1"/>
    </xf>
    <xf numFmtId="1" fontId="13" fillId="3" borderId="2" xfId="1" applyNumberFormat="1" applyFont="1" applyFill="1" applyBorder="1" applyAlignment="1">
      <alignment horizontal="center" wrapText="1"/>
    </xf>
    <xf numFmtId="1" fontId="13" fillId="3" borderId="3" xfId="1" applyNumberFormat="1" applyFont="1" applyFill="1" applyBorder="1" applyAlignment="1">
      <alignment horizontal="center" wrapText="1"/>
    </xf>
    <xf numFmtId="169" fontId="14" fillId="4" borderId="1" xfId="2" applyNumberFormat="1" applyFont="1" applyFill="1" applyBorder="1" applyAlignment="1">
      <alignment horizontal="center" vertical="center"/>
    </xf>
    <xf numFmtId="170" fontId="14" fillId="4" borderId="1" xfId="2" applyNumberFormat="1" applyFont="1" applyFill="1" applyBorder="1" applyAlignment="1">
      <alignment horizontal="center" vertical="center"/>
    </xf>
    <xf numFmtId="0" fontId="15" fillId="4" borderId="1" xfId="2" applyNumberFormat="1" applyFont="1" applyFill="1" applyBorder="1" applyAlignment="1">
      <alignment horizontal="center" vertical="center"/>
    </xf>
    <xf numFmtId="2" fontId="14" fillId="4" borderId="1" xfId="2" applyNumberFormat="1" applyFont="1" applyFill="1" applyBorder="1" applyAlignment="1">
      <alignment horizontal="center" vertical="center"/>
    </xf>
    <xf numFmtId="1" fontId="16" fillId="4" borderId="1" xfId="2" applyNumberFormat="1" applyFont="1" applyFill="1" applyBorder="1" applyAlignment="1">
      <alignment horizontal="center" vertical="center"/>
    </xf>
    <xf numFmtId="1" fontId="14" fillId="5" borderId="1" xfId="2" applyNumberFormat="1" applyFont="1" applyFill="1" applyBorder="1" applyAlignment="1">
      <alignment horizontal="center" vertical="center"/>
    </xf>
    <xf numFmtId="171" fontId="14" fillId="5" borderId="1" xfId="2" applyNumberFormat="1" applyFont="1" applyFill="1" applyBorder="1" applyAlignment="1">
      <alignment vertical="center"/>
    </xf>
    <xf numFmtId="0" fontId="15" fillId="5" borderId="1" xfId="2" applyNumberFormat="1" applyFont="1" applyFill="1" applyBorder="1" applyAlignment="1">
      <alignment horizontal="center" vertical="center"/>
    </xf>
    <xf numFmtId="166" fontId="14" fillId="0" borderId="1" xfId="2" applyNumberFormat="1" applyFont="1" applyFill="1" applyBorder="1" applyAlignment="1">
      <alignment vertical="center"/>
    </xf>
    <xf numFmtId="172" fontId="14" fillId="4" borderId="1" xfId="2" applyNumberFormat="1" applyFont="1" applyFill="1" applyBorder="1" applyAlignment="1">
      <alignment horizontal="center" vertical="center"/>
    </xf>
    <xf numFmtId="167" fontId="14" fillId="4" borderId="1" xfId="2" applyNumberFormat="1" applyFont="1" applyFill="1" applyBorder="1" applyAlignment="1">
      <alignment vertical="center"/>
    </xf>
    <xf numFmtId="4" fontId="14" fillId="4" borderId="1" xfId="2" applyNumberFormat="1" applyFont="1" applyFill="1" applyBorder="1" applyAlignment="1">
      <alignment vertical="center"/>
    </xf>
    <xf numFmtId="168" fontId="14" fillId="0" borderId="1" xfId="2" applyNumberFormat="1" applyFont="1" applyFill="1" applyBorder="1" applyAlignment="1">
      <alignment vertical="center"/>
    </xf>
    <xf numFmtId="170" fontId="15" fillId="4" borderId="1" xfId="2" applyNumberFormat="1" applyFont="1" applyFill="1" applyBorder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14" fillId="0" borderId="0" xfId="2" applyFont="1" applyBorder="1"/>
    <xf numFmtId="1" fontId="16" fillId="0" borderId="0" xfId="2" applyNumberFormat="1" applyFont="1" applyFill="1" applyBorder="1" applyAlignment="1">
      <alignment horizontal="center" vertical="center"/>
    </xf>
    <xf numFmtId="166" fontId="12" fillId="0" borderId="0" xfId="2" applyNumberFormat="1" applyFont="1"/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19" fillId="0" borderId="0" xfId="2" applyFont="1" applyBorder="1" applyAlignment="1">
      <alignment horizontal="left"/>
    </xf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3" fontId="22" fillId="4" borderId="0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/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174" fontId="18" fillId="0" borderId="0" xfId="0" applyNumberFormat="1" applyFont="1" applyBorder="1" applyAlignment="1">
      <alignment horizontal="center"/>
    </xf>
    <xf numFmtId="173" fontId="18" fillId="0" borderId="0" xfId="0" applyNumberFormat="1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173" fontId="18" fillId="0" borderId="0" xfId="2" applyNumberFormat="1" applyFont="1" applyBorder="1" applyAlignment="1">
      <alignment horizontal="center"/>
    </xf>
    <xf numFmtId="0" fontId="22" fillId="4" borderId="4" xfId="0" applyFont="1" applyFill="1" applyBorder="1" applyAlignment="1">
      <alignment horizontal="left"/>
    </xf>
    <xf numFmtId="0" fontId="22" fillId="4" borderId="5" xfId="0" applyFont="1" applyFill="1" applyBorder="1" applyAlignment="1">
      <alignment horizontal="right"/>
    </xf>
    <xf numFmtId="0" fontId="22" fillId="4" borderId="6" xfId="0" applyFont="1" applyFill="1" applyBorder="1" applyAlignment="1">
      <alignment horizontal="center"/>
    </xf>
    <xf numFmtId="0" fontId="20" fillId="0" borderId="7" xfId="0" applyFont="1" applyBorder="1"/>
    <xf numFmtId="0" fontId="20" fillId="0" borderId="8" xfId="0" applyFont="1" applyBorder="1" applyAlignment="1">
      <alignment horizontal="center"/>
    </xf>
    <xf numFmtId="173" fontId="18" fillId="0" borderId="9" xfId="0" applyNumberFormat="1" applyFont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0" fillId="0" borderId="11" xfId="0" applyFont="1" applyBorder="1" applyAlignment="1">
      <alignment horizontal="center"/>
    </xf>
    <xf numFmtId="173" fontId="18" fillId="0" borderId="12" xfId="0" applyNumberFormat="1" applyFont="1" applyBorder="1" applyAlignment="1">
      <alignment horizontal="center"/>
    </xf>
    <xf numFmtId="0" fontId="20" fillId="0" borderId="10" xfId="0" applyFont="1" applyBorder="1" applyAlignment="1">
      <alignment vertical="center"/>
    </xf>
    <xf numFmtId="173" fontId="18" fillId="0" borderId="13" xfId="0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0" fillId="0" borderId="14" xfId="0" applyFont="1" applyBorder="1"/>
    <xf numFmtId="0" fontId="20" fillId="0" borderId="10" xfId="0" applyFont="1" applyBorder="1"/>
    <xf numFmtId="0" fontId="20" fillId="0" borderId="15" xfId="0" applyFont="1" applyBorder="1" applyAlignment="1">
      <alignment horizontal="center"/>
    </xf>
    <xf numFmtId="0" fontId="27" fillId="4" borderId="16" xfId="0" applyFont="1" applyFill="1" applyBorder="1"/>
    <xf numFmtId="0" fontId="22" fillId="4" borderId="17" xfId="0" applyFont="1" applyFill="1" applyBorder="1" applyAlignment="1">
      <alignment horizontal="right"/>
    </xf>
    <xf numFmtId="173" fontId="22" fillId="4" borderId="18" xfId="0" applyNumberFormat="1" applyFont="1" applyFill="1" applyBorder="1" applyAlignment="1">
      <alignment horizontal="center"/>
    </xf>
    <xf numFmtId="0" fontId="27" fillId="0" borderId="17" xfId="0" applyFont="1" applyBorder="1"/>
    <xf numFmtId="2" fontId="27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22" fillId="4" borderId="4" xfId="0" applyFont="1" applyFill="1" applyBorder="1"/>
    <xf numFmtId="173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20" fillId="0" borderId="19" xfId="0" applyFont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 applyAlignment="1">
      <alignment horizontal="center"/>
    </xf>
    <xf numFmtId="173" fontId="18" fillId="0" borderId="22" xfId="0" applyNumberFormat="1" applyFont="1" applyBorder="1" applyAlignment="1">
      <alignment horizontal="center"/>
    </xf>
    <xf numFmtId="0" fontId="27" fillId="0" borderId="23" xfId="0" applyFont="1" applyBorder="1"/>
    <xf numFmtId="2" fontId="27" fillId="0" borderId="23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2" fillId="4" borderId="4" xfId="0" applyFont="1" applyFill="1" applyBorder="1" applyAlignment="1">
      <alignment horizontal="center" vertical="center"/>
    </xf>
    <xf numFmtId="0" fontId="22" fillId="4" borderId="16" xfId="0" applyFont="1" applyFill="1" applyBorder="1"/>
    <xf numFmtId="2" fontId="27" fillId="4" borderId="17" xfId="0" applyNumberFormat="1" applyFont="1" applyFill="1" applyBorder="1" applyAlignment="1">
      <alignment horizontal="center"/>
    </xf>
    <xf numFmtId="0" fontId="22" fillId="4" borderId="24" xfId="0" applyFont="1" applyFill="1" applyBorder="1" applyAlignment="1">
      <alignment horizontal="center"/>
    </xf>
    <xf numFmtId="171" fontId="22" fillId="4" borderId="18" xfId="0" applyNumberFormat="1" applyFont="1" applyFill="1" applyBorder="1" applyAlignment="1">
      <alignment horizontal="center" vertical="center"/>
    </xf>
    <xf numFmtId="173" fontId="22" fillId="4" borderId="24" xfId="0" applyNumberFormat="1" applyFont="1" applyFill="1" applyBorder="1" applyAlignment="1">
      <alignment horizontal="center"/>
    </xf>
    <xf numFmtId="0" fontId="28" fillId="0" borderId="25" xfId="0" applyFont="1" applyBorder="1"/>
    <xf numFmtId="0" fontId="28" fillId="0" borderId="8" xfId="0" applyFont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171" fontId="18" fillId="0" borderId="9" xfId="0" applyNumberFormat="1" applyFont="1" applyBorder="1" applyAlignment="1">
      <alignment horizontal="center" vertical="center"/>
    </xf>
    <xf numFmtId="0" fontId="28" fillId="0" borderId="10" xfId="0" applyFont="1" applyBorder="1"/>
    <xf numFmtId="0" fontId="28" fillId="0" borderId="15" xfId="0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171" fontId="18" fillId="0" borderId="12" xfId="0" applyNumberFormat="1" applyFont="1" applyBorder="1" applyAlignment="1">
      <alignment horizontal="center" vertical="center"/>
    </xf>
    <xf numFmtId="171" fontId="18" fillId="0" borderId="26" xfId="0" applyNumberFormat="1" applyFont="1" applyBorder="1" applyAlignment="1">
      <alignment horizontal="center" vertical="center"/>
    </xf>
    <xf numFmtId="0" fontId="28" fillId="0" borderId="27" xfId="0" applyFont="1" applyBorder="1"/>
    <xf numFmtId="0" fontId="28" fillId="0" borderId="28" xfId="0" applyFont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8" fillId="0" borderId="31" xfId="0" applyFont="1" applyBorder="1"/>
    <xf numFmtId="0" fontId="28" fillId="0" borderId="23" xfId="0" applyFont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171" fontId="22" fillId="4" borderId="24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28" fillId="0" borderId="14" xfId="0" applyFont="1" applyBorder="1"/>
    <xf numFmtId="0" fontId="2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71" fontId="18" fillId="0" borderId="3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2" fontId="0" fillId="0" borderId="0" xfId="0" applyNumberFormat="1"/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18" fillId="0" borderId="15" xfId="0" applyNumberFormat="1" applyFont="1" applyFill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173" fontId="26" fillId="0" borderId="0" xfId="0" applyNumberFormat="1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169" fontId="29" fillId="4" borderId="1" xfId="2" applyNumberFormat="1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17" fillId="0" borderId="0" xfId="2" applyFont="1" applyAlignment="1">
      <alignment horizontal="left"/>
    </xf>
    <xf numFmtId="16" fontId="18" fillId="0" borderId="0" xfId="2" applyNumberFormat="1" applyFont="1"/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173" fontId="18" fillId="0" borderId="0" xfId="3" applyNumberFormat="1" applyFont="1" applyBorder="1" applyAlignment="1">
      <alignment horizontal="center" vertical="center"/>
    </xf>
    <xf numFmtId="0" fontId="18" fillId="0" borderId="0" xfId="3" applyFont="1" applyBorder="1"/>
    <xf numFmtId="0" fontId="22" fillId="4" borderId="4" xfId="3" applyFont="1" applyFill="1" applyBorder="1" applyAlignment="1">
      <alignment horizontal="center" vertical="center"/>
    </xf>
    <xf numFmtId="171" fontId="22" fillId="4" borderId="18" xfId="3" applyNumberFormat="1" applyFont="1" applyFill="1" applyBorder="1" applyAlignment="1">
      <alignment horizontal="center" vertical="center"/>
    </xf>
    <xf numFmtId="171" fontId="18" fillId="0" borderId="9" xfId="3" applyNumberFormat="1" applyFont="1" applyBorder="1" applyAlignment="1">
      <alignment horizontal="center" vertical="center"/>
    </xf>
    <xf numFmtId="171" fontId="18" fillId="0" borderId="12" xfId="3" applyNumberFormat="1" applyFont="1" applyBorder="1" applyAlignment="1">
      <alignment horizontal="center" vertical="center"/>
    </xf>
    <xf numFmtId="171" fontId="18" fillId="0" borderId="26" xfId="3" applyNumberFormat="1" applyFont="1" applyBorder="1" applyAlignment="1">
      <alignment horizontal="center" vertical="center"/>
    </xf>
    <xf numFmtId="171" fontId="18" fillId="0" borderId="32" xfId="3" applyNumberFormat="1" applyFont="1" applyBorder="1" applyAlignment="1">
      <alignment horizontal="center" vertical="center"/>
    </xf>
    <xf numFmtId="0" fontId="20" fillId="0" borderId="10" xfId="3" applyFont="1" applyBorder="1" applyAlignment="1">
      <alignment vertical="center"/>
    </xf>
    <xf numFmtId="0" fontId="18" fillId="0" borderId="0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23" fillId="0" borderId="0" xfId="3" applyFont="1" applyBorder="1" applyAlignment="1">
      <alignment horizontal="center"/>
    </xf>
    <xf numFmtId="173" fontId="22" fillId="4" borderId="0" xfId="3" applyNumberFormat="1" applyFont="1" applyFill="1" applyBorder="1" applyAlignment="1">
      <alignment horizontal="center"/>
    </xf>
    <xf numFmtId="0" fontId="18" fillId="0" borderId="0" xfId="3" applyFont="1" applyBorder="1" applyAlignment="1">
      <alignment horizontal="left"/>
    </xf>
    <xf numFmtId="173" fontId="18" fillId="0" borderId="0" xfId="3" applyNumberFormat="1" applyFont="1" applyBorder="1" applyAlignment="1">
      <alignment horizontal="center"/>
    </xf>
    <xf numFmtId="0" fontId="22" fillId="4" borderId="4" xfId="3" applyFont="1" applyFill="1" applyBorder="1" applyAlignment="1">
      <alignment horizontal="left"/>
    </xf>
    <xf numFmtId="0" fontId="22" fillId="4" borderId="5" xfId="3" applyFont="1" applyFill="1" applyBorder="1" applyAlignment="1">
      <alignment horizontal="right"/>
    </xf>
    <xf numFmtId="0" fontId="22" fillId="4" borderId="6" xfId="3" applyFont="1" applyFill="1" applyBorder="1" applyAlignment="1">
      <alignment horizontal="center"/>
    </xf>
    <xf numFmtId="0" fontId="20" fillId="0" borderId="8" xfId="3" applyFont="1" applyBorder="1" applyAlignment="1">
      <alignment horizontal="center"/>
    </xf>
    <xf numFmtId="0" fontId="27" fillId="4" borderId="16" xfId="3" applyFont="1" applyFill="1" applyBorder="1"/>
    <xf numFmtId="0" fontId="22" fillId="4" borderId="17" xfId="3" applyFont="1" applyFill="1" applyBorder="1" applyAlignment="1">
      <alignment horizontal="right"/>
    </xf>
    <xf numFmtId="173" fontId="22" fillId="4" borderId="18" xfId="3" applyNumberFormat="1" applyFont="1" applyFill="1" applyBorder="1" applyAlignment="1">
      <alignment horizontal="center"/>
    </xf>
    <xf numFmtId="0" fontId="27" fillId="0" borderId="17" xfId="3" applyFont="1" applyBorder="1"/>
    <xf numFmtId="2" fontId="27" fillId="0" borderId="17" xfId="3" applyNumberFormat="1" applyFont="1" applyBorder="1" applyAlignment="1">
      <alignment horizontal="center"/>
    </xf>
    <xf numFmtId="0" fontId="18" fillId="0" borderId="17" xfId="3" applyFont="1" applyBorder="1" applyAlignment="1">
      <alignment horizontal="center"/>
    </xf>
    <xf numFmtId="0" fontId="22" fillId="4" borderId="4" xfId="3" applyFont="1" applyFill="1" applyBorder="1"/>
    <xf numFmtId="0" fontId="27" fillId="0" borderId="23" xfId="3" applyFont="1" applyBorder="1"/>
    <xf numFmtId="2" fontId="27" fillId="0" borderId="23" xfId="3" applyNumberFormat="1" applyFont="1" applyBorder="1" applyAlignment="1">
      <alignment horizontal="center"/>
    </xf>
    <xf numFmtId="0" fontId="18" fillId="0" borderId="23" xfId="3" applyFont="1" applyBorder="1" applyAlignment="1">
      <alignment horizontal="center"/>
    </xf>
    <xf numFmtId="0" fontId="22" fillId="4" borderId="16" xfId="3" applyFont="1" applyFill="1" applyBorder="1"/>
    <xf numFmtId="2" fontId="27" fillId="4" borderId="17" xfId="3" applyNumberFormat="1" applyFont="1" applyFill="1" applyBorder="1" applyAlignment="1">
      <alignment horizontal="center"/>
    </xf>
    <xf numFmtId="0" fontId="18" fillId="4" borderId="17" xfId="3" applyFont="1" applyFill="1" applyBorder="1" applyAlignment="1">
      <alignment horizontal="center"/>
    </xf>
    <xf numFmtId="173" fontId="22" fillId="4" borderId="24" xfId="3" applyNumberFormat="1" applyFont="1" applyFill="1" applyBorder="1" applyAlignment="1">
      <alignment horizontal="center"/>
    </xf>
    <xf numFmtId="0" fontId="28" fillId="0" borderId="25" xfId="3" applyFont="1" applyBorder="1"/>
    <xf numFmtId="0" fontId="28" fillId="0" borderId="8" xfId="3" applyFont="1" applyBorder="1" applyAlignment="1">
      <alignment horizontal="center"/>
    </xf>
    <xf numFmtId="0" fontId="18" fillId="0" borderId="8" xfId="3" applyFont="1" applyFill="1" applyBorder="1" applyAlignment="1">
      <alignment horizontal="center"/>
    </xf>
    <xf numFmtId="0" fontId="28" fillId="0" borderId="10" xfId="3" applyFont="1" applyBorder="1"/>
    <xf numFmtId="0" fontId="28" fillId="0" borderId="15" xfId="3" applyFont="1" applyBorder="1" applyAlignment="1">
      <alignment horizontal="center"/>
    </xf>
    <xf numFmtId="0" fontId="18" fillId="0" borderId="15" xfId="3" applyFont="1" applyFill="1" applyBorder="1" applyAlignment="1">
      <alignment horizontal="center"/>
    </xf>
    <xf numFmtId="0" fontId="28" fillId="0" borderId="29" xfId="3" applyFont="1" applyBorder="1"/>
    <xf numFmtId="0" fontId="28" fillId="0" borderId="30" xfId="3" applyFont="1" applyBorder="1" applyAlignment="1">
      <alignment horizontal="center"/>
    </xf>
    <xf numFmtId="0" fontId="28" fillId="4" borderId="17" xfId="3" applyFont="1" applyFill="1" applyBorder="1" applyAlignment="1">
      <alignment horizontal="center"/>
    </xf>
    <xf numFmtId="0" fontId="28" fillId="0" borderId="27" xfId="3" applyFont="1" applyBorder="1"/>
    <xf numFmtId="0" fontId="28" fillId="0" borderId="28" xfId="3" applyFont="1" applyBorder="1" applyAlignment="1">
      <alignment horizontal="center"/>
    </xf>
    <xf numFmtId="0" fontId="18" fillId="0" borderId="28" xfId="3" applyFont="1" applyFill="1" applyBorder="1" applyAlignment="1">
      <alignment horizontal="center"/>
    </xf>
    <xf numFmtId="0" fontId="18" fillId="0" borderId="15" xfId="3" applyFont="1" applyBorder="1" applyAlignment="1">
      <alignment horizontal="center"/>
    </xf>
    <xf numFmtId="0" fontId="18" fillId="0" borderId="30" xfId="3" applyFont="1" applyBorder="1" applyAlignment="1">
      <alignment horizontal="center"/>
    </xf>
    <xf numFmtId="0" fontId="28" fillId="0" borderId="31" xfId="3" applyFont="1" applyBorder="1"/>
    <xf numFmtId="0" fontId="28" fillId="0" borderId="23" xfId="3" applyFont="1" applyBorder="1" applyAlignment="1">
      <alignment horizontal="center"/>
    </xf>
    <xf numFmtId="0" fontId="18" fillId="0" borderId="8" xfId="3" applyFont="1" applyBorder="1" applyAlignment="1">
      <alignment horizontal="center"/>
    </xf>
    <xf numFmtId="0" fontId="20" fillId="0" borderId="10" xfId="3" applyFont="1" applyBorder="1"/>
    <xf numFmtId="0" fontId="20" fillId="0" borderId="15" xfId="3" applyFont="1" applyBorder="1" applyAlignment="1">
      <alignment horizontal="center"/>
    </xf>
    <xf numFmtId="173" fontId="18" fillId="0" borderId="12" xfId="3" applyNumberFormat="1" applyFont="1" applyBorder="1" applyAlignment="1">
      <alignment horizontal="center"/>
    </xf>
    <xf numFmtId="0" fontId="18" fillId="0" borderId="28" xfId="3" applyFont="1" applyBorder="1" applyAlignment="1">
      <alignment horizontal="center"/>
    </xf>
    <xf numFmtId="0" fontId="20" fillId="0" borderId="14" xfId="3" applyFont="1" applyBorder="1"/>
    <xf numFmtId="0" fontId="20" fillId="0" borderId="11" xfId="3" applyFont="1" applyBorder="1" applyAlignment="1">
      <alignment horizontal="center"/>
    </xf>
    <xf numFmtId="173" fontId="18" fillId="0" borderId="13" xfId="3" applyNumberFormat="1" applyFont="1" applyBorder="1" applyAlignment="1">
      <alignment horizontal="center"/>
    </xf>
    <xf numFmtId="0" fontId="20" fillId="0" borderId="7" xfId="3" applyFont="1" applyBorder="1"/>
    <xf numFmtId="0" fontId="20" fillId="0" borderId="19" xfId="3" applyFont="1" applyBorder="1" applyAlignment="1">
      <alignment horizontal="center"/>
    </xf>
    <xf numFmtId="173" fontId="18" fillId="0" borderId="9" xfId="3" applyNumberFormat="1" applyFont="1" applyBorder="1" applyAlignment="1">
      <alignment horizontal="center"/>
    </xf>
    <xf numFmtId="0" fontId="20" fillId="0" borderId="20" xfId="3" applyFont="1" applyBorder="1"/>
    <xf numFmtId="0" fontId="20" fillId="0" borderId="21" xfId="3" applyFont="1" applyBorder="1" applyAlignment="1">
      <alignment horizontal="center"/>
    </xf>
    <xf numFmtId="0" fontId="22" fillId="4" borderId="24" xfId="3" applyFont="1" applyFill="1" applyBorder="1" applyAlignment="1">
      <alignment horizontal="center"/>
    </xf>
    <xf numFmtId="0" fontId="23" fillId="0" borderId="0" xfId="3" applyFont="1" applyAlignment="1">
      <alignment horizontal="center"/>
    </xf>
    <xf numFmtId="0" fontId="28" fillId="0" borderId="14" xfId="3" applyFont="1" applyBorder="1"/>
    <xf numFmtId="0" fontId="28" fillId="0" borderId="11" xfId="3" applyFont="1" applyBorder="1" applyAlignment="1">
      <alignment horizontal="center"/>
    </xf>
    <xf numFmtId="0" fontId="18" fillId="0" borderId="11" xfId="3" applyFont="1" applyBorder="1" applyAlignment="1">
      <alignment horizontal="center"/>
    </xf>
    <xf numFmtId="171" fontId="22" fillId="4" borderId="24" xfId="3" applyNumberFormat="1" applyFont="1" applyFill="1" applyBorder="1" applyAlignment="1">
      <alignment horizontal="center" vertical="center"/>
    </xf>
    <xf numFmtId="0" fontId="24" fillId="0" borderId="0" xfId="3" applyFont="1" applyBorder="1" applyAlignment="1">
      <alignment horizontal="left"/>
    </xf>
    <xf numFmtId="173" fontId="18" fillId="0" borderId="22" xfId="3" applyNumberFormat="1" applyFont="1" applyBorder="1" applyAlignment="1">
      <alignment horizontal="center"/>
    </xf>
    <xf numFmtId="0" fontId="18" fillId="0" borderId="0" xfId="2" applyFont="1"/>
    <xf numFmtId="173" fontId="18" fillId="0" borderId="0" xfId="2" applyNumberFormat="1" applyFont="1" applyBorder="1" applyAlignment="1">
      <alignment horizontal="center"/>
    </xf>
    <xf numFmtId="174" fontId="18" fillId="0" borderId="0" xfId="3" applyNumberFormat="1" applyFont="1" applyBorder="1" applyAlignment="1">
      <alignment horizontal="center"/>
    </xf>
    <xf numFmtId="0" fontId="18" fillId="0" borderId="0" xfId="3" applyFont="1"/>
    <xf numFmtId="0" fontId="22" fillId="0" borderId="0" xfId="3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25" fillId="0" borderId="0" xfId="3" applyFont="1" applyBorder="1" applyAlignment="1">
      <alignment horizontal="left"/>
    </xf>
    <xf numFmtId="0" fontId="26" fillId="0" borderId="10" xfId="3" applyFont="1" applyBorder="1" applyAlignment="1">
      <alignment vertical="center"/>
    </xf>
    <xf numFmtId="0" fontId="26" fillId="0" borderId="0" xfId="3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18" fillId="6" borderId="0" xfId="3" applyFont="1" applyFill="1"/>
    <xf numFmtId="0" fontId="18" fillId="6" borderId="0" xfId="3" applyFont="1" applyFill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2" fontId="0" fillId="5" borderId="0" xfId="0" applyNumberFormat="1" applyFill="1"/>
    <xf numFmtId="0" fontId="0" fillId="0" borderId="0" xfId="0" applyAlignment="1">
      <alignment horizontal="center"/>
    </xf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0" fontId="18" fillId="0" borderId="0" xfId="5" applyFont="1"/>
    <xf numFmtId="173" fontId="18" fillId="0" borderId="0" xfId="5" applyNumberFormat="1" applyFont="1" applyBorder="1" applyAlignment="1">
      <alignment horizontal="center" vertical="center"/>
    </xf>
    <xf numFmtId="0" fontId="18" fillId="0" borderId="0" xfId="5" applyFont="1" applyBorder="1"/>
    <xf numFmtId="0" fontId="22" fillId="4" borderId="4" xfId="5" applyFont="1" applyFill="1" applyBorder="1" applyAlignment="1">
      <alignment horizontal="center" vertical="center"/>
    </xf>
    <xf numFmtId="171" fontId="22" fillId="4" borderId="18" xfId="5" applyNumberFormat="1" applyFont="1" applyFill="1" applyBorder="1" applyAlignment="1">
      <alignment horizontal="center" vertical="center"/>
    </xf>
    <xf numFmtId="171" fontId="18" fillId="0" borderId="9" xfId="5" applyNumberFormat="1" applyFont="1" applyBorder="1" applyAlignment="1">
      <alignment horizontal="center" vertical="center"/>
    </xf>
    <xf numFmtId="171" fontId="18" fillId="0" borderId="12" xfId="5" applyNumberFormat="1" applyFont="1" applyBorder="1" applyAlignment="1">
      <alignment horizontal="center" vertical="center"/>
    </xf>
    <xf numFmtId="171" fontId="18" fillId="0" borderId="26" xfId="5" applyNumberFormat="1" applyFont="1" applyBorder="1" applyAlignment="1">
      <alignment horizontal="center" vertical="center"/>
    </xf>
    <xf numFmtId="171" fontId="18" fillId="0" borderId="32" xfId="5" applyNumberFormat="1" applyFont="1" applyBorder="1" applyAlignment="1">
      <alignment horizontal="center" vertical="center"/>
    </xf>
    <xf numFmtId="0" fontId="20" fillId="0" borderId="10" xfId="5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0" fontId="18" fillId="0" borderId="0" xfId="5" applyFont="1" applyAlignment="1">
      <alignment horizontal="center"/>
    </xf>
    <xf numFmtId="0" fontId="23" fillId="0" borderId="0" xfId="5" applyFont="1" applyBorder="1" applyAlignment="1">
      <alignment horizontal="center"/>
    </xf>
    <xf numFmtId="173" fontId="22" fillId="4" borderId="0" xfId="5" applyNumberFormat="1" applyFont="1" applyFill="1" applyBorder="1" applyAlignment="1">
      <alignment horizontal="center"/>
    </xf>
    <xf numFmtId="0" fontId="18" fillId="0" borderId="0" xfId="5" applyFont="1" applyBorder="1" applyAlignment="1">
      <alignment horizontal="left"/>
    </xf>
    <xf numFmtId="173" fontId="18" fillId="0" borderId="0" xfId="5" applyNumberFormat="1" applyFont="1" applyBorder="1" applyAlignment="1">
      <alignment horizontal="center"/>
    </xf>
    <xf numFmtId="0" fontId="22" fillId="4" borderId="4" xfId="5" applyFont="1" applyFill="1" applyBorder="1" applyAlignment="1">
      <alignment horizontal="left"/>
    </xf>
    <xf numFmtId="0" fontId="22" fillId="4" borderId="5" xfId="5" applyFont="1" applyFill="1" applyBorder="1" applyAlignment="1">
      <alignment horizontal="right"/>
    </xf>
    <xf numFmtId="0" fontId="22" fillId="4" borderId="6" xfId="5" applyFont="1" applyFill="1" applyBorder="1" applyAlignment="1">
      <alignment horizontal="center"/>
    </xf>
    <xf numFmtId="0" fontId="20" fillId="0" borderId="8" xfId="5" applyFont="1" applyBorder="1" applyAlignment="1">
      <alignment horizontal="center"/>
    </xf>
    <xf numFmtId="0" fontId="27" fillId="4" borderId="16" xfId="5" applyFont="1" applyFill="1" applyBorder="1"/>
    <xf numFmtId="0" fontId="22" fillId="4" borderId="17" xfId="5" applyFont="1" applyFill="1" applyBorder="1" applyAlignment="1">
      <alignment horizontal="right"/>
    </xf>
    <xf numFmtId="173" fontId="22" fillId="4" borderId="18" xfId="5" applyNumberFormat="1" applyFont="1" applyFill="1" applyBorder="1" applyAlignment="1">
      <alignment horizontal="center"/>
    </xf>
    <xf numFmtId="0" fontId="27" fillId="0" borderId="17" xfId="5" applyFont="1" applyBorder="1"/>
    <xf numFmtId="2" fontId="27" fillId="0" borderId="17" xfId="5" applyNumberFormat="1" applyFont="1" applyBorder="1" applyAlignment="1">
      <alignment horizontal="center"/>
    </xf>
    <xf numFmtId="0" fontId="18" fillId="0" borderId="17" xfId="5" applyFont="1" applyBorder="1" applyAlignment="1">
      <alignment horizontal="center"/>
    </xf>
    <xf numFmtId="0" fontId="22" fillId="4" borderId="4" xfId="5" applyFont="1" applyFill="1" applyBorder="1"/>
    <xf numFmtId="0" fontId="27" fillId="0" borderId="23" xfId="5" applyFont="1" applyBorder="1"/>
    <xf numFmtId="2" fontId="27" fillId="0" borderId="23" xfId="5" applyNumberFormat="1" applyFont="1" applyBorder="1" applyAlignment="1">
      <alignment horizontal="center"/>
    </xf>
    <xf numFmtId="0" fontId="18" fillId="0" borderId="23" xfId="5" applyFont="1" applyBorder="1" applyAlignment="1">
      <alignment horizontal="center"/>
    </xf>
    <xf numFmtId="0" fontId="22" fillId="4" borderId="16" xfId="5" applyFont="1" applyFill="1" applyBorder="1"/>
    <xf numFmtId="2" fontId="27" fillId="4" borderId="17" xfId="5" applyNumberFormat="1" applyFont="1" applyFill="1" applyBorder="1" applyAlignment="1">
      <alignment horizontal="center"/>
    </xf>
    <xf numFmtId="0" fontId="18" fillId="4" borderId="17" xfId="5" applyFont="1" applyFill="1" applyBorder="1" applyAlignment="1">
      <alignment horizontal="center"/>
    </xf>
    <xf numFmtId="173" fontId="22" fillId="4" borderId="24" xfId="5" applyNumberFormat="1" applyFont="1" applyFill="1" applyBorder="1" applyAlignment="1">
      <alignment horizontal="center"/>
    </xf>
    <xf numFmtId="0" fontId="28" fillId="0" borderId="25" xfId="5" applyFont="1" applyBorder="1"/>
    <xf numFmtId="0" fontId="28" fillId="0" borderId="8" xfId="5" applyFont="1" applyBorder="1" applyAlignment="1">
      <alignment horizontal="center"/>
    </xf>
    <xf numFmtId="0" fontId="18" fillId="0" borderId="8" xfId="5" applyFont="1" applyFill="1" applyBorder="1" applyAlignment="1">
      <alignment horizontal="center"/>
    </xf>
    <xf numFmtId="0" fontId="28" fillId="0" borderId="10" xfId="5" applyFont="1" applyBorder="1"/>
    <xf numFmtId="0" fontId="28" fillId="0" borderId="15" xfId="5" applyFont="1" applyBorder="1" applyAlignment="1">
      <alignment horizontal="center"/>
    </xf>
    <xf numFmtId="0" fontId="18" fillId="0" borderId="15" xfId="5" applyFont="1" applyFill="1" applyBorder="1" applyAlignment="1">
      <alignment horizontal="center"/>
    </xf>
    <xf numFmtId="0" fontId="28" fillId="0" borderId="29" xfId="5" applyFont="1" applyBorder="1"/>
    <xf numFmtId="0" fontId="28" fillId="0" borderId="30" xfId="5" applyFont="1" applyBorder="1" applyAlignment="1">
      <alignment horizontal="center"/>
    </xf>
    <xf numFmtId="0" fontId="28" fillId="4" borderId="17" xfId="5" applyFont="1" applyFill="1" applyBorder="1" applyAlignment="1">
      <alignment horizontal="center"/>
    </xf>
    <xf numFmtId="0" fontId="28" fillId="0" borderId="27" xfId="5" applyFont="1" applyBorder="1"/>
    <xf numFmtId="0" fontId="28" fillId="0" borderId="28" xfId="5" applyFont="1" applyBorder="1" applyAlignment="1">
      <alignment horizontal="center"/>
    </xf>
    <xf numFmtId="0" fontId="18" fillId="0" borderId="28" xfId="5" applyFont="1" applyFill="1" applyBorder="1" applyAlignment="1">
      <alignment horizontal="center"/>
    </xf>
    <xf numFmtId="0" fontId="18" fillId="0" borderId="15" xfId="5" applyFont="1" applyBorder="1" applyAlignment="1">
      <alignment horizontal="center"/>
    </xf>
    <xf numFmtId="0" fontId="18" fillId="0" borderId="30" xfId="5" applyFont="1" applyBorder="1" applyAlignment="1">
      <alignment horizontal="center"/>
    </xf>
    <xf numFmtId="0" fontId="28" fillId="0" borderId="31" xfId="5" applyFont="1" applyBorder="1"/>
    <xf numFmtId="0" fontId="28" fillId="0" borderId="23" xfId="5" applyFont="1" applyBorder="1" applyAlignment="1">
      <alignment horizontal="center"/>
    </xf>
    <xf numFmtId="0" fontId="18" fillId="0" borderId="8" xfId="5" applyFont="1" applyBorder="1" applyAlignment="1">
      <alignment horizontal="center"/>
    </xf>
    <xf numFmtId="0" fontId="20" fillId="0" borderId="10" xfId="5" applyFont="1" applyBorder="1"/>
    <xf numFmtId="0" fontId="20" fillId="0" borderId="15" xfId="5" applyFont="1" applyBorder="1" applyAlignment="1">
      <alignment horizontal="center"/>
    </xf>
    <xf numFmtId="173" fontId="18" fillId="0" borderId="12" xfId="5" applyNumberFormat="1" applyFont="1" applyBorder="1" applyAlignment="1">
      <alignment horizontal="center"/>
    </xf>
    <xf numFmtId="0" fontId="18" fillId="0" borderId="28" xfId="5" applyFont="1" applyBorder="1" applyAlignment="1">
      <alignment horizontal="center"/>
    </xf>
    <xf numFmtId="0" fontId="20" fillId="0" borderId="14" xfId="5" applyFont="1" applyBorder="1"/>
    <xf numFmtId="0" fontId="20" fillId="0" borderId="11" xfId="5" applyFont="1" applyBorder="1" applyAlignment="1">
      <alignment horizontal="center"/>
    </xf>
    <xf numFmtId="173" fontId="18" fillId="0" borderId="13" xfId="5" applyNumberFormat="1" applyFont="1" applyBorder="1" applyAlignment="1">
      <alignment horizontal="center"/>
    </xf>
    <xf numFmtId="0" fontId="22" fillId="0" borderId="0" xfId="5" applyFont="1" applyBorder="1" applyAlignment="1">
      <alignment horizontal="center"/>
    </xf>
    <xf numFmtId="0" fontId="20" fillId="0" borderId="7" xfId="5" applyFont="1" applyBorder="1"/>
    <xf numFmtId="0" fontId="20" fillId="0" borderId="19" xfId="5" applyFont="1" applyBorder="1" applyAlignment="1">
      <alignment horizontal="center"/>
    </xf>
    <xf numFmtId="173" fontId="18" fillId="0" borderId="9" xfId="5" applyNumberFormat="1" applyFont="1" applyBorder="1" applyAlignment="1">
      <alignment horizontal="center"/>
    </xf>
    <xf numFmtId="0" fontId="20" fillId="0" borderId="20" xfId="5" applyFont="1" applyBorder="1"/>
    <xf numFmtId="0" fontId="20" fillId="0" borderId="21" xfId="5" applyFont="1" applyBorder="1" applyAlignment="1">
      <alignment horizontal="center"/>
    </xf>
    <xf numFmtId="0" fontId="22" fillId="4" borderId="24" xfId="5" applyFont="1" applyFill="1" applyBorder="1" applyAlignment="1">
      <alignment horizontal="center"/>
    </xf>
    <xf numFmtId="0" fontId="23" fillId="0" borderId="0" xfId="5" applyFont="1" applyAlignment="1">
      <alignment horizontal="center"/>
    </xf>
    <xf numFmtId="0" fontId="28" fillId="0" borderId="14" xfId="5" applyFont="1" applyBorder="1"/>
    <xf numFmtId="0" fontId="28" fillId="0" borderId="11" xfId="5" applyFont="1" applyBorder="1" applyAlignment="1">
      <alignment horizontal="center"/>
    </xf>
    <xf numFmtId="0" fontId="18" fillId="0" borderId="11" xfId="5" applyFont="1" applyBorder="1" applyAlignment="1">
      <alignment horizontal="center"/>
    </xf>
    <xf numFmtId="171" fontId="22" fillId="4" borderId="24" xfId="5" applyNumberFormat="1" applyFont="1" applyFill="1" applyBorder="1" applyAlignment="1">
      <alignment horizontal="center" vertical="center"/>
    </xf>
    <xf numFmtId="0" fontId="24" fillId="0" borderId="0" xfId="5" applyFont="1" applyBorder="1" applyAlignment="1">
      <alignment horizontal="left"/>
    </xf>
    <xf numFmtId="173" fontId="18" fillId="0" borderId="22" xfId="5" applyNumberFormat="1" applyFont="1" applyBorder="1" applyAlignment="1">
      <alignment horizontal="center"/>
    </xf>
    <xf numFmtId="173" fontId="18" fillId="0" borderId="0" xfId="2" applyNumberFormat="1" applyFont="1" applyBorder="1" applyAlignment="1">
      <alignment horizontal="center"/>
    </xf>
    <xf numFmtId="174" fontId="18" fillId="0" borderId="0" xfId="5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25" fillId="0" borderId="0" xfId="5" applyFont="1" applyBorder="1" applyAlignment="1">
      <alignment horizontal="left"/>
    </xf>
    <xf numFmtId="0" fontId="26" fillId="0" borderId="10" xfId="5" applyFont="1" applyBorder="1" applyAlignment="1">
      <alignment vertical="center"/>
    </xf>
    <xf numFmtId="0" fontId="26" fillId="0" borderId="0" xfId="5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18" fillId="6" borderId="0" xfId="6" applyFont="1" applyFill="1" applyAlignment="1">
      <alignment horizontal="center"/>
    </xf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Alignment="1">
      <alignment horizontal="center"/>
    </xf>
    <xf numFmtId="49" fontId="18" fillId="0" borderId="0" xfId="2" applyNumberFormat="1" applyFont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left"/>
    </xf>
    <xf numFmtId="0" fontId="18" fillId="0" borderId="0" xfId="6" applyFont="1"/>
    <xf numFmtId="173" fontId="18" fillId="0" borderId="0" xfId="6" applyNumberFormat="1" applyFont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171" fontId="22" fillId="4" borderId="18" xfId="6" applyNumberFormat="1" applyFont="1" applyFill="1" applyBorder="1" applyAlignment="1">
      <alignment horizontal="center" vertical="center"/>
    </xf>
    <xf numFmtId="171" fontId="18" fillId="0" borderId="9" xfId="6" applyNumberFormat="1" applyFont="1" applyBorder="1" applyAlignment="1">
      <alignment horizontal="center" vertical="center"/>
    </xf>
    <xf numFmtId="171" fontId="18" fillId="0" borderId="12" xfId="6" applyNumberFormat="1" applyFont="1" applyBorder="1" applyAlignment="1">
      <alignment horizontal="center" vertical="center"/>
    </xf>
    <xf numFmtId="171" fontId="18" fillId="0" borderId="26" xfId="6" applyNumberFormat="1" applyFont="1" applyBorder="1" applyAlignment="1">
      <alignment horizontal="center" vertical="center"/>
    </xf>
    <xf numFmtId="171" fontId="18" fillId="0" borderId="32" xfId="6" applyNumberFormat="1" applyFont="1" applyBorder="1" applyAlignment="1">
      <alignment horizontal="center" vertical="center"/>
    </xf>
    <xf numFmtId="0" fontId="20" fillId="0" borderId="10" xfId="6" applyFont="1" applyBorder="1" applyAlignment="1">
      <alignment vertical="center"/>
    </xf>
    <xf numFmtId="0" fontId="18" fillId="0" borderId="0" xfId="6" applyFont="1" applyAlignment="1">
      <alignment horizontal="center"/>
    </xf>
    <xf numFmtId="0" fontId="23" fillId="0" borderId="0" xfId="6" applyFont="1" applyAlignment="1">
      <alignment horizontal="center"/>
    </xf>
    <xf numFmtId="173" fontId="22" fillId="4" borderId="0" xfId="6" applyNumberFormat="1" applyFont="1" applyFill="1" applyAlignment="1">
      <alignment horizontal="center"/>
    </xf>
    <xf numFmtId="0" fontId="18" fillId="0" borderId="0" xfId="6" applyFont="1" applyAlignment="1">
      <alignment horizontal="left"/>
    </xf>
    <xf numFmtId="173" fontId="18" fillId="0" borderId="0" xfId="6" applyNumberFormat="1" applyFont="1" applyAlignment="1">
      <alignment horizontal="center"/>
    </xf>
    <xf numFmtId="0" fontId="22" fillId="4" borderId="4" xfId="6" applyFont="1" applyFill="1" applyBorder="1" applyAlignment="1">
      <alignment horizontal="left"/>
    </xf>
    <xf numFmtId="0" fontId="22" fillId="4" borderId="5" xfId="6" applyFont="1" applyFill="1" applyBorder="1" applyAlignment="1">
      <alignment horizontal="right"/>
    </xf>
    <xf numFmtId="0" fontId="22" fillId="4" borderId="6" xfId="6" applyFont="1" applyFill="1" applyBorder="1" applyAlignment="1">
      <alignment horizontal="center"/>
    </xf>
    <xf numFmtId="0" fontId="20" fillId="0" borderId="8" xfId="6" applyFont="1" applyBorder="1" applyAlignment="1">
      <alignment horizontal="center"/>
    </xf>
    <xf numFmtId="0" fontId="27" fillId="4" borderId="16" xfId="6" applyFont="1" applyFill="1" applyBorder="1"/>
    <xf numFmtId="0" fontId="22" fillId="4" borderId="17" xfId="6" applyFont="1" applyFill="1" applyBorder="1" applyAlignment="1">
      <alignment horizontal="right"/>
    </xf>
    <xf numFmtId="173" fontId="22" fillId="4" borderId="18" xfId="6" applyNumberFormat="1" applyFont="1" applyFill="1" applyBorder="1" applyAlignment="1">
      <alignment horizontal="center"/>
    </xf>
    <xf numFmtId="0" fontId="27" fillId="0" borderId="17" xfId="6" applyFont="1" applyBorder="1"/>
    <xf numFmtId="2" fontId="27" fillId="0" borderId="17" xfId="6" applyNumberFormat="1" applyFont="1" applyBorder="1" applyAlignment="1">
      <alignment horizontal="center"/>
    </xf>
    <xf numFmtId="0" fontId="18" fillId="0" borderId="17" xfId="6" applyFont="1" applyBorder="1" applyAlignment="1">
      <alignment horizontal="center"/>
    </xf>
    <xf numFmtId="0" fontId="22" fillId="4" borderId="4" xfId="6" applyFont="1" applyFill="1" applyBorder="1"/>
    <xf numFmtId="0" fontId="27" fillId="0" borderId="23" xfId="6" applyFont="1" applyBorder="1"/>
    <xf numFmtId="2" fontId="27" fillId="0" borderId="23" xfId="6" applyNumberFormat="1" applyFont="1" applyBorder="1" applyAlignment="1">
      <alignment horizontal="center"/>
    </xf>
    <xf numFmtId="0" fontId="18" fillId="0" borderId="23" xfId="6" applyFont="1" applyBorder="1" applyAlignment="1">
      <alignment horizontal="center"/>
    </xf>
    <xf numFmtId="0" fontId="22" fillId="4" borderId="16" xfId="6" applyFont="1" applyFill="1" applyBorder="1"/>
    <xf numFmtId="2" fontId="27" fillId="4" borderId="17" xfId="6" applyNumberFormat="1" applyFont="1" applyFill="1" applyBorder="1" applyAlignment="1">
      <alignment horizontal="center"/>
    </xf>
    <xf numFmtId="0" fontId="18" fillId="4" borderId="17" xfId="6" applyFont="1" applyFill="1" applyBorder="1" applyAlignment="1">
      <alignment horizontal="center"/>
    </xf>
    <xf numFmtId="173" fontId="22" fillId="4" borderId="24" xfId="6" applyNumberFormat="1" applyFont="1" applyFill="1" applyBorder="1" applyAlignment="1">
      <alignment horizontal="center"/>
    </xf>
    <xf numFmtId="0" fontId="28" fillId="0" borderId="25" xfId="6" applyFont="1" applyBorder="1"/>
    <xf numFmtId="0" fontId="28" fillId="0" borderId="8" xfId="6" applyFont="1" applyBorder="1" applyAlignment="1">
      <alignment horizontal="center"/>
    </xf>
    <xf numFmtId="0" fontId="18" fillId="0" borderId="8" xfId="6" applyFont="1" applyBorder="1" applyAlignment="1">
      <alignment horizontal="center"/>
    </xf>
    <xf numFmtId="0" fontId="28" fillId="0" borderId="10" xfId="6" applyFont="1" applyBorder="1"/>
    <xf numFmtId="0" fontId="28" fillId="0" borderId="15" xfId="6" applyFont="1" applyBorder="1" applyAlignment="1">
      <alignment horizontal="center"/>
    </xf>
    <xf numFmtId="0" fontId="18" fillId="0" borderId="15" xfId="6" applyFont="1" applyBorder="1" applyAlignment="1">
      <alignment horizontal="center"/>
    </xf>
    <xf numFmtId="0" fontId="28" fillId="0" borderId="29" xfId="6" applyFont="1" applyBorder="1"/>
    <xf numFmtId="0" fontId="28" fillId="0" borderId="30" xfId="6" applyFont="1" applyBorder="1" applyAlignment="1">
      <alignment horizontal="center"/>
    </xf>
    <xf numFmtId="0" fontId="28" fillId="4" borderId="17" xfId="6" applyFont="1" applyFill="1" applyBorder="1" applyAlignment="1">
      <alignment horizontal="center"/>
    </xf>
    <xf numFmtId="0" fontId="28" fillId="0" borderId="27" xfId="6" applyFont="1" applyBorder="1"/>
    <xf numFmtId="0" fontId="28" fillId="0" borderId="28" xfId="6" applyFont="1" applyBorder="1" applyAlignment="1">
      <alignment horizontal="center"/>
    </xf>
    <xf numFmtId="0" fontId="18" fillId="0" borderId="28" xfId="6" applyFont="1" applyBorder="1" applyAlignment="1">
      <alignment horizontal="center"/>
    </xf>
    <xf numFmtId="0" fontId="18" fillId="0" borderId="30" xfId="6" applyFont="1" applyBorder="1" applyAlignment="1">
      <alignment horizontal="center"/>
    </xf>
    <xf numFmtId="0" fontId="28" fillId="0" borderId="31" xfId="6" applyFont="1" applyBorder="1"/>
    <xf numFmtId="0" fontId="28" fillId="0" borderId="23" xfId="6" applyFont="1" applyBorder="1" applyAlignment="1">
      <alignment horizontal="center"/>
    </xf>
    <xf numFmtId="0" fontId="20" fillId="0" borderId="10" xfId="6" applyFont="1" applyBorder="1"/>
    <xf numFmtId="0" fontId="20" fillId="0" borderId="15" xfId="6" applyFont="1" applyBorder="1" applyAlignment="1">
      <alignment horizontal="center"/>
    </xf>
    <xf numFmtId="173" fontId="18" fillId="0" borderId="12" xfId="6" applyNumberFormat="1" applyFont="1" applyBorder="1" applyAlignment="1">
      <alignment horizontal="center"/>
    </xf>
    <xf numFmtId="0" fontId="20" fillId="0" borderId="14" xfId="6" applyFont="1" applyBorder="1"/>
    <xf numFmtId="0" fontId="20" fillId="0" borderId="11" xfId="6" applyFont="1" applyBorder="1" applyAlignment="1">
      <alignment horizontal="center"/>
    </xf>
    <xf numFmtId="173" fontId="18" fillId="0" borderId="13" xfId="6" applyNumberFormat="1" applyFont="1" applyBorder="1" applyAlignment="1">
      <alignment horizontal="center"/>
    </xf>
    <xf numFmtId="0" fontId="22" fillId="0" borderId="0" xfId="6" applyFont="1" applyAlignment="1">
      <alignment horizontal="center"/>
    </xf>
    <xf numFmtId="0" fontId="20" fillId="0" borderId="7" xfId="6" applyFont="1" applyBorder="1"/>
    <xf numFmtId="0" fontId="20" fillId="0" borderId="19" xfId="6" applyFont="1" applyBorder="1" applyAlignment="1">
      <alignment horizontal="center"/>
    </xf>
    <xf numFmtId="173" fontId="18" fillId="0" borderId="9" xfId="6" applyNumberFormat="1" applyFont="1" applyBorder="1" applyAlignment="1">
      <alignment horizontal="center"/>
    </xf>
    <xf numFmtId="0" fontId="20" fillId="0" borderId="20" xfId="6" applyFont="1" applyBorder="1"/>
    <xf numFmtId="0" fontId="20" fillId="0" borderId="21" xfId="6" applyFont="1" applyBorder="1" applyAlignment="1">
      <alignment horizontal="center"/>
    </xf>
    <xf numFmtId="0" fontId="22" fillId="4" borderId="24" xfId="6" applyFont="1" applyFill="1" applyBorder="1" applyAlignment="1">
      <alignment horizontal="center"/>
    </xf>
    <xf numFmtId="0" fontId="28" fillId="0" borderId="14" xfId="6" applyFont="1" applyBorder="1"/>
    <xf numFmtId="0" fontId="28" fillId="0" borderId="11" xfId="6" applyFont="1" applyBorder="1" applyAlignment="1">
      <alignment horizontal="center"/>
    </xf>
    <xf numFmtId="0" fontId="18" fillId="0" borderId="11" xfId="6" applyFont="1" applyBorder="1" applyAlignment="1">
      <alignment horizontal="center"/>
    </xf>
    <xf numFmtId="171" fontId="22" fillId="4" borderId="24" xfId="6" applyNumberFormat="1" applyFont="1" applyFill="1" applyBorder="1" applyAlignment="1">
      <alignment horizontal="center" vertical="center"/>
    </xf>
    <xf numFmtId="0" fontId="24" fillId="0" borderId="0" xfId="6" applyFont="1" applyAlignment="1">
      <alignment horizontal="left"/>
    </xf>
    <xf numFmtId="173" fontId="18" fillId="0" borderId="22" xfId="6" applyNumberFormat="1" applyFont="1" applyBorder="1" applyAlignment="1">
      <alignment horizontal="center"/>
    </xf>
    <xf numFmtId="173" fontId="18" fillId="0" borderId="0" xfId="2" applyNumberFormat="1" applyFont="1" applyAlignment="1">
      <alignment horizontal="center"/>
    </xf>
    <xf numFmtId="174" fontId="18" fillId="0" borderId="0" xfId="6" applyNumberFormat="1" applyFont="1" applyAlignment="1">
      <alignment horizontal="center"/>
    </xf>
    <xf numFmtId="0" fontId="19" fillId="0" borderId="0" xfId="2" applyFont="1" applyAlignment="1">
      <alignment horizontal="left"/>
    </xf>
    <xf numFmtId="0" fontId="25" fillId="0" borderId="0" xfId="6" applyFont="1" applyAlignment="1">
      <alignment horizontal="left"/>
    </xf>
    <xf numFmtId="0" fontId="26" fillId="0" borderId="10" xfId="6" applyFont="1" applyBorder="1" applyAlignment="1">
      <alignment vertical="center"/>
    </xf>
    <xf numFmtId="0" fontId="26" fillId="0" borderId="0" xfId="6" applyFont="1" applyAlignment="1">
      <alignment horizontal="left"/>
    </xf>
    <xf numFmtId="0" fontId="22" fillId="0" borderId="0" xfId="2" applyFont="1" applyAlignment="1">
      <alignment horizontal="center"/>
    </xf>
    <xf numFmtId="0" fontId="18" fillId="6" borderId="0" xfId="6" applyFont="1" applyFill="1"/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Alignment="1">
      <alignment horizontal="center"/>
    </xf>
    <xf numFmtId="49" fontId="18" fillId="0" borderId="0" xfId="2" applyNumberFormat="1" applyFont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left"/>
    </xf>
    <xf numFmtId="173" fontId="18" fillId="0" borderId="0" xfId="2" applyNumberFormat="1" applyFont="1" applyAlignment="1">
      <alignment horizontal="center"/>
    </xf>
    <xf numFmtId="0" fontId="18" fillId="0" borderId="0" xfId="7" applyFont="1"/>
    <xf numFmtId="173" fontId="18" fillId="0" borderId="0" xfId="7" applyNumberFormat="1" applyFont="1" applyAlignment="1">
      <alignment horizontal="center" vertical="center"/>
    </xf>
    <xf numFmtId="0" fontId="22" fillId="4" borderId="4" xfId="7" applyFont="1" applyFill="1" applyBorder="1" applyAlignment="1">
      <alignment horizontal="center" vertical="center"/>
    </xf>
    <xf numFmtId="171" fontId="22" fillId="4" borderId="18" xfId="7" applyNumberFormat="1" applyFont="1" applyFill="1" applyBorder="1" applyAlignment="1">
      <alignment horizontal="center" vertical="center"/>
    </xf>
    <xf numFmtId="171" fontId="18" fillId="0" borderId="9" xfId="7" applyNumberFormat="1" applyFont="1" applyBorder="1" applyAlignment="1">
      <alignment horizontal="center" vertical="center"/>
    </xf>
    <xf numFmtId="171" fontId="18" fillId="0" borderId="12" xfId="7" applyNumberFormat="1" applyFont="1" applyBorder="1" applyAlignment="1">
      <alignment horizontal="center" vertical="center"/>
    </xf>
    <xf numFmtId="171" fontId="18" fillId="0" borderId="26" xfId="7" applyNumberFormat="1" applyFont="1" applyBorder="1" applyAlignment="1">
      <alignment horizontal="center" vertical="center"/>
    </xf>
    <xf numFmtId="171" fontId="18" fillId="0" borderId="32" xfId="7" applyNumberFormat="1" applyFont="1" applyBorder="1" applyAlignment="1">
      <alignment horizontal="center" vertical="center"/>
    </xf>
    <xf numFmtId="0" fontId="20" fillId="0" borderId="10" xfId="7" applyFont="1" applyBorder="1" applyAlignment="1">
      <alignment vertical="center"/>
    </xf>
    <xf numFmtId="0" fontId="18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173" fontId="22" fillId="4" borderId="0" xfId="7" applyNumberFormat="1" applyFont="1" applyFill="1" applyAlignment="1">
      <alignment horizontal="center"/>
    </xf>
    <xf numFmtId="0" fontId="18" fillId="0" borderId="0" xfId="7" applyFont="1" applyAlignment="1">
      <alignment horizontal="left"/>
    </xf>
    <xf numFmtId="173" fontId="18" fillId="0" borderId="0" xfId="7" applyNumberFormat="1" applyFont="1" applyAlignment="1">
      <alignment horizontal="center"/>
    </xf>
    <xf numFmtId="0" fontId="22" fillId="4" borderId="4" xfId="7" applyFont="1" applyFill="1" applyBorder="1" applyAlignment="1">
      <alignment horizontal="left"/>
    </xf>
    <xf numFmtId="0" fontId="22" fillId="4" borderId="5" xfId="7" applyFont="1" applyFill="1" applyBorder="1" applyAlignment="1">
      <alignment horizontal="right"/>
    </xf>
    <xf numFmtId="0" fontId="22" fillId="4" borderId="6" xfId="7" applyFont="1" applyFill="1" applyBorder="1" applyAlignment="1">
      <alignment horizontal="center"/>
    </xf>
    <xf numFmtId="0" fontId="20" fillId="0" borderId="8" xfId="7" applyFont="1" applyBorder="1" applyAlignment="1">
      <alignment horizontal="center"/>
    </xf>
    <xf numFmtId="0" fontId="27" fillId="4" borderId="16" xfId="7" applyFont="1" applyFill="1" applyBorder="1"/>
    <xf numFmtId="0" fontId="22" fillId="4" borderId="17" xfId="7" applyFont="1" applyFill="1" applyBorder="1" applyAlignment="1">
      <alignment horizontal="right"/>
    </xf>
    <xf numFmtId="173" fontId="22" fillId="4" borderId="18" xfId="7" applyNumberFormat="1" applyFont="1" applyFill="1" applyBorder="1" applyAlignment="1">
      <alignment horizontal="center"/>
    </xf>
    <xf numFmtId="0" fontId="27" fillId="0" borderId="17" xfId="7" applyFont="1" applyBorder="1"/>
    <xf numFmtId="2" fontId="27" fillId="0" borderId="17" xfId="7" applyNumberFormat="1" applyFont="1" applyBorder="1" applyAlignment="1">
      <alignment horizontal="center"/>
    </xf>
    <xf numFmtId="0" fontId="18" fillId="0" borderId="17" xfId="7" applyFont="1" applyBorder="1" applyAlignment="1">
      <alignment horizontal="center"/>
    </xf>
    <xf numFmtId="0" fontId="22" fillId="4" borderId="4" xfId="7" applyFont="1" applyFill="1" applyBorder="1"/>
    <xf numFmtId="0" fontId="27" fillId="0" borderId="23" xfId="7" applyFont="1" applyBorder="1"/>
    <xf numFmtId="2" fontId="27" fillId="0" borderId="23" xfId="7" applyNumberFormat="1" applyFont="1" applyBorder="1" applyAlignment="1">
      <alignment horizontal="center"/>
    </xf>
    <xf numFmtId="0" fontId="18" fillId="0" borderId="23" xfId="7" applyFont="1" applyBorder="1" applyAlignment="1">
      <alignment horizontal="center"/>
    </xf>
    <xf numFmtId="0" fontId="22" fillId="4" borderId="16" xfId="7" applyFont="1" applyFill="1" applyBorder="1"/>
    <xf numFmtId="2" fontId="27" fillId="4" borderId="17" xfId="7" applyNumberFormat="1" applyFont="1" applyFill="1" applyBorder="1" applyAlignment="1">
      <alignment horizontal="center"/>
    </xf>
    <xf numFmtId="0" fontId="18" fillId="4" borderId="17" xfId="7" applyFont="1" applyFill="1" applyBorder="1" applyAlignment="1">
      <alignment horizontal="center"/>
    </xf>
    <xf numFmtId="173" fontId="22" fillId="4" borderId="24" xfId="7" applyNumberFormat="1" applyFont="1" applyFill="1" applyBorder="1" applyAlignment="1">
      <alignment horizontal="center"/>
    </xf>
    <xf numFmtId="0" fontId="28" fillId="0" borderId="25" xfId="7" applyFont="1" applyBorder="1"/>
    <xf numFmtId="0" fontId="28" fillId="0" borderId="8" xfId="7" applyFont="1" applyBorder="1" applyAlignment="1">
      <alignment horizontal="center"/>
    </xf>
    <xf numFmtId="0" fontId="18" fillId="0" borderId="8" xfId="7" applyFont="1" applyBorder="1" applyAlignment="1">
      <alignment horizontal="center"/>
    </xf>
    <xf numFmtId="0" fontId="28" fillId="0" borderId="10" xfId="7" applyFont="1" applyBorder="1"/>
    <xf numFmtId="0" fontId="28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28" fillId="0" borderId="29" xfId="7" applyFont="1" applyBorder="1"/>
    <xf numFmtId="0" fontId="28" fillId="0" borderId="30" xfId="7" applyFont="1" applyBorder="1" applyAlignment="1">
      <alignment horizontal="center"/>
    </xf>
    <xf numFmtId="0" fontId="28" fillId="4" borderId="17" xfId="7" applyFont="1" applyFill="1" applyBorder="1" applyAlignment="1">
      <alignment horizontal="center"/>
    </xf>
    <xf numFmtId="0" fontId="28" fillId="0" borderId="27" xfId="7" applyFont="1" applyBorder="1"/>
    <xf numFmtId="0" fontId="28" fillId="0" borderId="28" xfId="7" applyFont="1" applyBorder="1" applyAlignment="1">
      <alignment horizontal="center"/>
    </xf>
    <xf numFmtId="0" fontId="18" fillId="0" borderId="28" xfId="7" applyFont="1" applyBorder="1" applyAlignment="1">
      <alignment horizontal="center"/>
    </xf>
    <xf numFmtId="0" fontId="18" fillId="0" borderId="30" xfId="7" applyFont="1" applyBorder="1" applyAlignment="1">
      <alignment horizontal="center"/>
    </xf>
    <xf numFmtId="0" fontId="28" fillId="0" borderId="31" xfId="7" applyFont="1" applyBorder="1"/>
    <xf numFmtId="0" fontId="28" fillId="0" borderId="23" xfId="7" applyFont="1" applyBorder="1" applyAlignment="1">
      <alignment horizontal="center"/>
    </xf>
    <xf numFmtId="0" fontId="20" fillId="0" borderId="10" xfId="7" applyFont="1" applyBorder="1"/>
    <xf numFmtId="0" fontId="20" fillId="0" borderId="15" xfId="7" applyFont="1" applyBorder="1" applyAlignment="1">
      <alignment horizontal="center"/>
    </xf>
    <xf numFmtId="173" fontId="18" fillId="0" borderId="12" xfId="7" applyNumberFormat="1" applyFont="1" applyBorder="1" applyAlignment="1">
      <alignment horizontal="center"/>
    </xf>
    <xf numFmtId="0" fontId="20" fillId="0" borderId="14" xfId="7" applyFont="1" applyBorder="1"/>
    <xf numFmtId="0" fontId="20" fillId="0" borderId="11" xfId="7" applyFont="1" applyBorder="1" applyAlignment="1">
      <alignment horizontal="center"/>
    </xf>
    <xf numFmtId="173" fontId="18" fillId="0" borderId="13" xfId="7" applyNumberFormat="1" applyFont="1" applyBorder="1" applyAlignment="1">
      <alignment horizontal="center"/>
    </xf>
    <xf numFmtId="0" fontId="22" fillId="0" borderId="0" xfId="7" applyFont="1" applyAlignment="1">
      <alignment horizontal="center"/>
    </xf>
    <xf numFmtId="0" fontId="20" fillId="0" borderId="7" xfId="7" applyFont="1" applyBorder="1"/>
    <xf numFmtId="0" fontId="20" fillId="0" borderId="19" xfId="7" applyFont="1" applyBorder="1" applyAlignment="1">
      <alignment horizontal="center"/>
    </xf>
    <xf numFmtId="173" fontId="18" fillId="0" borderId="9" xfId="7" applyNumberFormat="1" applyFont="1" applyBorder="1" applyAlignment="1">
      <alignment horizontal="center"/>
    </xf>
    <xf numFmtId="0" fontId="20" fillId="0" borderId="20" xfId="7" applyFont="1" applyBorder="1"/>
    <xf numFmtId="0" fontId="20" fillId="0" borderId="21" xfId="7" applyFont="1" applyBorder="1" applyAlignment="1">
      <alignment horizontal="center"/>
    </xf>
    <xf numFmtId="0" fontId="22" fillId="4" borderId="24" xfId="7" applyFont="1" applyFill="1" applyBorder="1" applyAlignment="1">
      <alignment horizontal="center"/>
    </xf>
    <xf numFmtId="0" fontId="28" fillId="0" borderId="14" xfId="7" applyFont="1" applyBorder="1"/>
    <xf numFmtId="0" fontId="28" fillId="0" borderId="11" xfId="7" applyFont="1" applyBorder="1" applyAlignment="1">
      <alignment horizontal="center"/>
    </xf>
    <xf numFmtId="0" fontId="18" fillId="0" borderId="11" xfId="7" applyFont="1" applyBorder="1" applyAlignment="1">
      <alignment horizontal="center"/>
    </xf>
    <xf numFmtId="171" fontId="22" fillId="4" borderId="24" xfId="7" applyNumberFormat="1" applyFont="1" applyFill="1" applyBorder="1" applyAlignment="1">
      <alignment horizontal="center" vertical="center"/>
    </xf>
    <xf numFmtId="0" fontId="24" fillId="0" borderId="0" xfId="7" applyFont="1" applyAlignment="1">
      <alignment horizontal="left"/>
    </xf>
    <xf numFmtId="0" fontId="22" fillId="0" borderId="0" xfId="2" applyFont="1" applyAlignment="1">
      <alignment horizontal="center"/>
    </xf>
    <xf numFmtId="173" fontId="18" fillId="0" borderId="22" xfId="7" applyNumberFormat="1" applyFont="1" applyBorder="1" applyAlignment="1">
      <alignment horizontal="center"/>
    </xf>
    <xf numFmtId="174" fontId="18" fillId="0" borderId="0" xfId="7" applyNumberFormat="1" applyFont="1" applyAlignment="1">
      <alignment horizontal="center"/>
    </xf>
    <xf numFmtId="0" fontId="19" fillId="0" borderId="0" xfId="2" applyFont="1" applyAlignment="1">
      <alignment horizontal="left"/>
    </xf>
    <xf numFmtId="0" fontId="25" fillId="0" borderId="0" xfId="7" applyFont="1" applyAlignment="1">
      <alignment horizontal="left"/>
    </xf>
    <xf numFmtId="0" fontId="26" fillId="0" borderId="10" xfId="7" applyFont="1" applyBorder="1" applyAlignment="1">
      <alignment vertical="center"/>
    </xf>
    <xf numFmtId="0" fontId="26" fillId="0" borderId="0" xfId="7" applyFont="1" applyAlignment="1">
      <alignment horizontal="left"/>
    </xf>
    <xf numFmtId="4" fontId="14" fillId="7" borderId="1" xfId="2" applyNumberFormat="1" applyFont="1" applyFill="1" applyBorder="1" applyAlignment="1">
      <alignment vertical="center"/>
    </xf>
    <xf numFmtId="0" fontId="29" fillId="4" borderId="1" xfId="2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0" fontId="18" fillId="0" borderId="0" xfId="8" applyFont="1"/>
    <xf numFmtId="173" fontId="18" fillId="0" borderId="0" xfId="8" applyNumberFormat="1" applyFont="1" applyBorder="1" applyAlignment="1">
      <alignment horizontal="center" vertical="center"/>
    </xf>
    <xf numFmtId="0" fontId="18" fillId="0" borderId="0" xfId="8" applyFont="1" applyBorder="1"/>
    <xf numFmtId="0" fontId="22" fillId="4" borderId="4" xfId="8" applyFont="1" applyFill="1" applyBorder="1" applyAlignment="1">
      <alignment horizontal="center" vertical="center"/>
    </xf>
    <xf numFmtId="171" fontId="22" fillId="4" borderId="18" xfId="8" applyNumberFormat="1" applyFont="1" applyFill="1" applyBorder="1" applyAlignment="1">
      <alignment horizontal="center" vertical="center"/>
    </xf>
    <xf numFmtId="171" fontId="18" fillId="0" borderId="9" xfId="8" applyNumberFormat="1" applyFont="1" applyBorder="1" applyAlignment="1">
      <alignment horizontal="center" vertical="center"/>
    </xf>
    <xf numFmtId="171" fontId="18" fillId="0" borderId="12" xfId="8" applyNumberFormat="1" applyFont="1" applyBorder="1" applyAlignment="1">
      <alignment horizontal="center" vertical="center"/>
    </xf>
    <xf numFmtId="171" fontId="18" fillId="0" borderId="26" xfId="8" applyNumberFormat="1" applyFont="1" applyBorder="1" applyAlignment="1">
      <alignment horizontal="center" vertical="center"/>
    </xf>
    <xf numFmtId="171" fontId="18" fillId="0" borderId="32" xfId="8" applyNumberFormat="1" applyFont="1" applyBorder="1" applyAlignment="1">
      <alignment horizontal="center" vertical="center"/>
    </xf>
    <xf numFmtId="0" fontId="18" fillId="0" borderId="0" xfId="8" applyFont="1" applyBorder="1" applyAlignment="1">
      <alignment horizontal="center"/>
    </xf>
    <xf numFmtId="0" fontId="18" fillId="0" borderId="0" xfId="8" applyFont="1" applyAlignment="1">
      <alignment horizontal="center"/>
    </xf>
    <xf numFmtId="0" fontId="23" fillId="0" borderId="0" xfId="8" applyFont="1" applyBorder="1" applyAlignment="1">
      <alignment horizontal="center"/>
    </xf>
    <xf numFmtId="173" fontId="22" fillId="4" borderId="0" xfId="8" applyNumberFormat="1" applyFont="1" applyFill="1" applyBorder="1" applyAlignment="1">
      <alignment horizontal="center"/>
    </xf>
    <xf numFmtId="0" fontId="18" fillId="0" borderId="0" xfId="8" applyFont="1" applyBorder="1" applyAlignment="1">
      <alignment horizontal="left"/>
    </xf>
    <xf numFmtId="173" fontId="18" fillId="0" borderId="0" xfId="8" applyNumberFormat="1" applyFont="1" applyBorder="1" applyAlignment="1">
      <alignment horizontal="center"/>
    </xf>
    <xf numFmtId="0" fontId="22" fillId="4" borderId="4" xfId="8" applyFont="1" applyFill="1" applyBorder="1" applyAlignment="1">
      <alignment horizontal="left"/>
    </xf>
    <xf numFmtId="0" fontId="22" fillId="4" borderId="5" xfId="8" applyFont="1" applyFill="1" applyBorder="1" applyAlignment="1">
      <alignment horizontal="right"/>
    </xf>
    <xf numFmtId="0" fontId="22" fillId="4" borderId="6" xfId="8" applyFont="1" applyFill="1" applyBorder="1" applyAlignment="1">
      <alignment horizontal="center"/>
    </xf>
    <xf numFmtId="0" fontId="27" fillId="4" borderId="16" xfId="8" applyFont="1" applyFill="1" applyBorder="1"/>
    <xf numFmtId="0" fontId="22" fillId="4" borderId="17" xfId="8" applyFont="1" applyFill="1" applyBorder="1" applyAlignment="1">
      <alignment horizontal="right"/>
    </xf>
    <xf numFmtId="173" fontId="22" fillId="4" borderId="18" xfId="8" applyNumberFormat="1" applyFont="1" applyFill="1" applyBorder="1" applyAlignment="1">
      <alignment horizontal="center"/>
    </xf>
    <xf numFmtId="0" fontId="27" fillId="0" borderId="17" xfId="8" applyFont="1" applyBorder="1"/>
    <xf numFmtId="2" fontId="27" fillId="0" borderId="17" xfId="8" applyNumberFormat="1" applyFont="1" applyBorder="1" applyAlignment="1">
      <alignment horizontal="center"/>
    </xf>
    <xf numFmtId="0" fontId="18" fillId="0" borderId="17" xfId="8" applyFont="1" applyBorder="1" applyAlignment="1">
      <alignment horizontal="center"/>
    </xf>
    <xf numFmtId="0" fontId="22" fillId="4" borderId="4" xfId="8" applyFont="1" applyFill="1" applyBorder="1"/>
    <xf numFmtId="0" fontId="27" fillId="0" borderId="23" xfId="8" applyFont="1" applyBorder="1"/>
    <xf numFmtId="2" fontId="27" fillId="0" borderId="23" xfId="8" applyNumberFormat="1" applyFont="1" applyBorder="1" applyAlignment="1">
      <alignment horizontal="center"/>
    </xf>
    <xf numFmtId="0" fontId="18" fillId="0" borderId="23" xfId="8" applyFont="1" applyBorder="1" applyAlignment="1">
      <alignment horizontal="center"/>
    </xf>
    <xf numFmtId="0" fontId="22" fillId="4" borderId="16" xfId="8" applyFont="1" applyFill="1" applyBorder="1"/>
    <xf numFmtId="2" fontId="27" fillId="4" borderId="17" xfId="8" applyNumberFormat="1" applyFont="1" applyFill="1" applyBorder="1" applyAlignment="1">
      <alignment horizontal="center"/>
    </xf>
    <xf numFmtId="0" fontId="18" fillId="4" borderId="17" xfId="8" applyFont="1" applyFill="1" applyBorder="1" applyAlignment="1">
      <alignment horizontal="center"/>
    </xf>
    <xf numFmtId="173" fontId="22" fillId="4" borderId="24" xfId="8" applyNumberFormat="1" applyFont="1" applyFill="1" applyBorder="1" applyAlignment="1">
      <alignment horizontal="center"/>
    </xf>
    <xf numFmtId="0" fontId="28" fillId="0" borderId="25" xfId="8" applyFont="1" applyBorder="1"/>
    <xf numFmtId="0" fontId="28" fillId="0" borderId="8" xfId="8" applyFont="1" applyBorder="1" applyAlignment="1">
      <alignment horizontal="center"/>
    </xf>
    <xf numFmtId="0" fontId="18" fillId="0" borderId="8" xfId="8" applyFont="1" applyFill="1" applyBorder="1" applyAlignment="1">
      <alignment horizontal="center"/>
    </xf>
    <xf numFmtId="0" fontId="28" fillId="0" borderId="10" xfId="8" applyFont="1" applyBorder="1"/>
    <xf numFmtId="0" fontId="28" fillId="0" borderId="15" xfId="8" applyFont="1" applyBorder="1" applyAlignment="1">
      <alignment horizontal="center"/>
    </xf>
    <xf numFmtId="0" fontId="18" fillId="0" borderId="15" xfId="8" applyFont="1" applyFill="1" applyBorder="1" applyAlignment="1">
      <alignment horizontal="center"/>
    </xf>
    <xf numFmtId="0" fontId="28" fillId="0" borderId="29" xfId="8" applyFont="1" applyBorder="1"/>
    <xf numFmtId="0" fontId="28" fillId="0" borderId="30" xfId="8" applyFont="1" applyBorder="1" applyAlignment="1">
      <alignment horizontal="center"/>
    </xf>
    <xf numFmtId="0" fontId="28" fillId="4" borderId="17" xfId="8" applyFont="1" applyFill="1" applyBorder="1" applyAlignment="1">
      <alignment horizontal="center"/>
    </xf>
    <xf numFmtId="0" fontId="28" fillId="0" borderId="27" xfId="8" applyFont="1" applyBorder="1"/>
    <xf numFmtId="0" fontId="28" fillId="0" borderId="28" xfId="8" applyFont="1" applyBorder="1" applyAlignment="1">
      <alignment horizontal="center"/>
    </xf>
    <xf numFmtId="0" fontId="18" fillId="0" borderId="28" xfId="8" applyFont="1" applyFill="1" applyBorder="1" applyAlignment="1">
      <alignment horizontal="center"/>
    </xf>
    <xf numFmtId="0" fontId="18" fillId="0" borderId="15" xfId="8" applyFont="1" applyBorder="1" applyAlignment="1">
      <alignment horizontal="center"/>
    </xf>
    <xf numFmtId="0" fontId="18" fillId="0" borderId="30" xfId="8" applyFont="1" applyBorder="1" applyAlignment="1">
      <alignment horizontal="center"/>
    </xf>
    <xf numFmtId="0" fontId="28" fillId="0" borderId="31" xfId="8" applyFont="1" applyBorder="1"/>
    <xf numFmtId="0" fontId="28" fillId="0" borderId="23" xfId="8" applyFont="1" applyBorder="1" applyAlignment="1">
      <alignment horizontal="center"/>
    </xf>
    <xf numFmtId="0" fontId="18" fillId="0" borderId="8" xfId="8" applyFont="1" applyBorder="1" applyAlignment="1">
      <alignment horizontal="center"/>
    </xf>
    <xf numFmtId="0" fontId="20" fillId="0" borderId="10" xfId="8" applyFont="1" applyBorder="1"/>
    <xf numFmtId="0" fontId="20" fillId="0" borderId="15" xfId="8" applyFont="1" applyBorder="1" applyAlignment="1">
      <alignment horizontal="center"/>
    </xf>
    <xf numFmtId="173" fontId="18" fillId="0" borderId="12" xfId="8" applyNumberFormat="1" applyFont="1" applyBorder="1" applyAlignment="1">
      <alignment horizontal="center"/>
    </xf>
    <xf numFmtId="0" fontId="18" fillId="0" borderId="28" xfId="8" applyFont="1" applyBorder="1" applyAlignment="1">
      <alignment horizontal="center"/>
    </xf>
    <xf numFmtId="0" fontId="20" fillId="0" borderId="14" xfId="8" applyFont="1" applyBorder="1"/>
    <xf numFmtId="0" fontId="20" fillId="0" borderId="11" xfId="8" applyFont="1" applyBorder="1" applyAlignment="1">
      <alignment horizontal="center"/>
    </xf>
    <xf numFmtId="173" fontId="18" fillId="0" borderId="13" xfId="8" applyNumberFormat="1" applyFont="1" applyBorder="1" applyAlignment="1">
      <alignment horizontal="center"/>
    </xf>
    <xf numFmtId="0" fontId="22" fillId="0" borderId="0" xfId="8" applyFont="1" applyBorder="1" applyAlignment="1">
      <alignment horizontal="center"/>
    </xf>
    <xf numFmtId="0" fontId="20" fillId="0" borderId="7" xfId="8" applyFont="1" applyBorder="1"/>
    <xf numFmtId="0" fontId="20" fillId="0" borderId="19" xfId="8" applyFont="1" applyBorder="1" applyAlignment="1">
      <alignment horizontal="center"/>
    </xf>
    <xf numFmtId="173" fontId="18" fillId="0" borderId="9" xfId="8" applyNumberFormat="1" applyFont="1" applyBorder="1" applyAlignment="1">
      <alignment horizontal="center"/>
    </xf>
    <xf numFmtId="0" fontId="20" fillId="0" borderId="20" xfId="8" applyFont="1" applyBorder="1"/>
    <xf numFmtId="0" fontId="20" fillId="0" borderId="21" xfId="8" applyFont="1" applyBorder="1" applyAlignment="1">
      <alignment horizontal="center"/>
    </xf>
    <xf numFmtId="0" fontId="22" fillId="4" borderId="24" xfId="8" applyFont="1" applyFill="1" applyBorder="1" applyAlignment="1">
      <alignment horizontal="center"/>
    </xf>
    <xf numFmtId="0" fontId="23" fillId="0" borderId="0" xfId="8" applyFont="1" applyAlignment="1">
      <alignment horizontal="center"/>
    </xf>
    <xf numFmtId="0" fontId="28" fillId="0" borderId="14" xfId="8" applyFont="1" applyBorder="1"/>
    <xf numFmtId="0" fontId="28" fillId="0" borderId="11" xfId="8" applyFont="1" applyBorder="1" applyAlignment="1">
      <alignment horizontal="center"/>
    </xf>
    <xf numFmtId="0" fontId="18" fillId="0" borderId="11" xfId="8" applyFont="1" applyBorder="1" applyAlignment="1">
      <alignment horizontal="center"/>
    </xf>
    <xf numFmtId="171" fontId="22" fillId="4" borderId="24" xfId="8" applyNumberFormat="1" applyFont="1" applyFill="1" applyBorder="1" applyAlignment="1">
      <alignment horizontal="center" vertical="center"/>
    </xf>
    <xf numFmtId="0" fontId="24" fillId="0" borderId="0" xfId="8" applyFont="1" applyBorder="1" applyAlignment="1">
      <alignment horizontal="left"/>
    </xf>
    <xf numFmtId="173" fontId="18" fillId="0" borderId="22" xfId="8" applyNumberFormat="1" applyFont="1" applyBorder="1" applyAlignment="1">
      <alignment horizontal="center"/>
    </xf>
    <xf numFmtId="174" fontId="18" fillId="0" borderId="0" xfId="8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0" fontId="18" fillId="0" borderId="0" xfId="9" applyFont="1"/>
    <xf numFmtId="173" fontId="18" fillId="0" borderId="0" xfId="9" applyNumberFormat="1" applyFont="1" applyBorder="1" applyAlignment="1">
      <alignment horizontal="center" vertical="center"/>
    </xf>
    <xf numFmtId="0" fontId="18" fillId="0" borderId="0" xfId="9" applyFont="1" applyBorder="1"/>
    <xf numFmtId="0" fontId="22" fillId="4" borderId="4" xfId="9" applyFont="1" applyFill="1" applyBorder="1" applyAlignment="1">
      <alignment horizontal="center" vertical="center"/>
    </xf>
    <xf numFmtId="171" fontId="22" fillId="4" borderId="18" xfId="9" applyNumberFormat="1" applyFont="1" applyFill="1" applyBorder="1" applyAlignment="1">
      <alignment horizontal="center" vertical="center"/>
    </xf>
    <xf numFmtId="171" fontId="18" fillId="0" borderId="9" xfId="9" applyNumberFormat="1" applyFont="1" applyBorder="1" applyAlignment="1">
      <alignment horizontal="center" vertical="center"/>
    </xf>
    <xf numFmtId="171" fontId="18" fillId="0" borderId="12" xfId="9" applyNumberFormat="1" applyFont="1" applyBorder="1" applyAlignment="1">
      <alignment horizontal="center" vertical="center"/>
    </xf>
    <xf numFmtId="171" fontId="18" fillId="0" borderId="26" xfId="9" applyNumberFormat="1" applyFont="1" applyBorder="1" applyAlignment="1">
      <alignment horizontal="center" vertical="center"/>
    </xf>
    <xf numFmtId="171" fontId="18" fillId="0" borderId="32" xfId="9" applyNumberFormat="1" applyFont="1" applyBorder="1" applyAlignment="1">
      <alignment horizontal="center" vertical="center"/>
    </xf>
    <xf numFmtId="0" fontId="18" fillId="0" borderId="0" xfId="9" applyFont="1" applyBorder="1" applyAlignment="1">
      <alignment horizontal="center"/>
    </xf>
    <xf numFmtId="0" fontId="18" fillId="0" borderId="0" xfId="9" applyFont="1" applyAlignment="1">
      <alignment horizontal="center"/>
    </xf>
    <xf numFmtId="0" fontId="23" fillId="0" borderId="0" xfId="9" applyFont="1" applyBorder="1" applyAlignment="1">
      <alignment horizontal="center"/>
    </xf>
    <xf numFmtId="173" fontId="22" fillId="4" borderId="0" xfId="9" applyNumberFormat="1" applyFont="1" applyFill="1" applyBorder="1" applyAlignment="1">
      <alignment horizontal="center"/>
    </xf>
    <xf numFmtId="0" fontId="18" fillId="0" borderId="0" xfId="9" applyFont="1" applyBorder="1" applyAlignment="1">
      <alignment horizontal="left"/>
    </xf>
    <xf numFmtId="173" fontId="18" fillId="0" borderId="0" xfId="9" applyNumberFormat="1" applyFont="1" applyBorder="1" applyAlignment="1">
      <alignment horizontal="center"/>
    </xf>
    <xf numFmtId="0" fontId="22" fillId="4" borderId="4" xfId="9" applyFont="1" applyFill="1" applyBorder="1" applyAlignment="1">
      <alignment horizontal="left"/>
    </xf>
    <xf numFmtId="0" fontId="22" fillId="4" borderId="5" xfId="9" applyFont="1" applyFill="1" applyBorder="1" applyAlignment="1">
      <alignment horizontal="right"/>
    </xf>
    <xf numFmtId="0" fontId="22" fillId="4" borderId="6" xfId="9" applyFont="1" applyFill="1" applyBorder="1" applyAlignment="1">
      <alignment horizontal="center"/>
    </xf>
    <xf numFmtId="0" fontId="27" fillId="4" borderId="16" xfId="9" applyFont="1" applyFill="1" applyBorder="1"/>
    <xf numFmtId="0" fontId="22" fillId="4" borderId="17" xfId="9" applyFont="1" applyFill="1" applyBorder="1" applyAlignment="1">
      <alignment horizontal="right"/>
    </xf>
    <xf numFmtId="173" fontId="22" fillId="4" borderId="18" xfId="9" applyNumberFormat="1" applyFont="1" applyFill="1" applyBorder="1" applyAlignment="1">
      <alignment horizontal="center"/>
    </xf>
    <xf numFmtId="0" fontId="27" fillId="0" borderId="17" xfId="9" applyFont="1" applyBorder="1"/>
    <xf numFmtId="2" fontId="27" fillId="0" borderId="17" xfId="9" applyNumberFormat="1" applyFont="1" applyBorder="1" applyAlignment="1">
      <alignment horizontal="center"/>
    </xf>
    <xf numFmtId="0" fontId="18" fillId="0" borderId="17" xfId="9" applyFont="1" applyBorder="1" applyAlignment="1">
      <alignment horizontal="center"/>
    </xf>
    <xf numFmtId="0" fontId="22" fillId="4" borderId="4" xfId="9" applyFont="1" applyFill="1" applyBorder="1"/>
    <xf numFmtId="0" fontId="27" fillId="0" borderId="23" xfId="9" applyFont="1" applyBorder="1"/>
    <xf numFmtId="2" fontId="27" fillId="0" borderId="23" xfId="9" applyNumberFormat="1" applyFont="1" applyBorder="1" applyAlignment="1">
      <alignment horizontal="center"/>
    </xf>
    <xf numFmtId="0" fontId="18" fillId="0" borderId="23" xfId="9" applyFont="1" applyBorder="1" applyAlignment="1">
      <alignment horizontal="center"/>
    </xf>
    <xf numFmtId="0" fontId="22" fillId="4" borderId="16" xfId="9" applyFont="1" applyFill="1" applyBorder="1"/>
    <xf numFmtId="2" fontId="27" fillId="4" borderId="17" xfId="9" applyNumberFormat="1" applyFont="1" applyFill="1" applyBorder="1" applyAlignment="1">
      <alignment horizontal="center"/>
    </xf>
    <xf numFmtId="0" fontId="18" fillId="4" borderId="17" xfId="9" applyFont="1" applyFill="1" applyBorder="1" applyAlignment="1">
      <alignment horizontal="center"/>
    </xf>
    <xf numFmtId="173" fontId="22" fillId="4" borderId="24" xfId="9" applyNumberFormat="1" applyFont="1" applyFill="1" applyBorder="1" applyAlignment="1">
      <alignment horizontal="center"/>
    </xf>
    <xf numFmtId="0" fontId="28" fillId="0" borderId="25" xfId="9" applyFont="1" applyBorder="1"/>
    <xf numFmtId="0" fontId="28" fillId="0" borderId="8" xfId="9" applyFont="1" applyBorder="1" applyAlignment="1">
      <alignment horizontal="center"/>
    </xf>
    <xf numFmtId="0" fontId="18" fillId="0" borderId="8" xfId="9" applyFont="1" applyFill="1" applyBorder="1" applyAlignment="1">
      <alignment horizontal="center"/>
    </xf>
    <xf numFmtId="0" fontId="28" fillId="0" borderId="10" xfId="9" applyFont="1" applyBorder="1"/>
    <xf numFmtId="0" fontId="28" fillId="0" borderId="15" xfId="9" applyFont="1" applyBorder="1" applyAlignment="1">
      <alignment horizontal="center"/>
    </xf>
    <xf numFmtId="0" fontId="18" fillId="0" borderId="15" xfId="9" applyFont="1" applyFill="1" applyBorder="1" applyAlignment="1">
      <alignment horizontal="center"/>
    </xf>
    <xf numFmtId="0" fontId="28" fillId="0" borderId="29" xfId="9" applyFont="1" applyBorder="1"/>
    <xf numFmtId="0" fontId="28" fillId="0" borderId="30" xfId="9" applyFont="1" applyBorder="1" applyAlignment="1">
      <alignment horizontal="center"/>
    </xf>
    <xf numFmtId="0" fontId="28" fillId="4" borderId="17" xfId="9" applyFont="1" applyFill="1" applyBorder="1" applyAlignment="1">
      <alignment horizontal="center"/>
    </xf>
    <xf numFmtId="0" fontId="28" fillId="0" borderId="27" xfId="9" applyFont="1" applyBorder="1"/>
    <xf numFmtId="0" fontId="28" fillId="0" borderId="28" xfId="9" applyFont="1" applyBorder="1" applyAlignment="1">
      <alignment horizontal="center"/>
    </xf>
    <xf numFmtId="0" fontId="18" fillId="0" borderId="28" xfId="9" applyFont="1" applyFill="1" applyBorder="1" applyAlignment="1">
      <alignment horizontal="center"/>
    </xf>
    <xf numFmtId="0" fontId="18" fillId="0" borderId="15" xfId="9" applyFont="1" applyBorder="1" applyAlignment="1">
      <alignment horizontal="center"/>
    </xf>
    <xf numFmtId="0" fontId="18" fillId="0" borderId="30" xfId="9" applyFont="1" applyBorder="1" applyAlignment="1">
      <alignment horizontal="center"/>
    </xf>
    <xf numFmtId="0" fontId="28" fillId="0" borderId="31" xfId="9" applyFont="1" applyBorder="1"/>
    <xf numFmtId="0" fontId="28" fillId="0" borderId="23" xfId="9" applyFont="1" applyBorder="1" applyAlignment="1">
      <alignment horizontal="center"/>
    </xf>
    <xf numFmtId="0" fontId="18" fillId="0" borderId="8" xfId="9" applyFont="1" applyBorder="1" applyAlignment="1">
      <alignment horizontal="center"/>
    </xf>
    <xf numFmtId="0" fontId="20" fillId="0" borderId="10" xfId="9" applyFont="1" applyBorder="1"/>
    <xf numFmtId="0" fontId="20" fillId="0" borderId="15" xfId="9" applyFont="1" applyBorder="1" applyAlignment="1">
      <alignment horizontal="center"/>
    </xf>
    <xf numFmtId="173" fontId="18" fillId="0" borderId="12" xfId="9" applyNumberFormat="1" applyFont="1" applyBorder="1" applyAlignment="1">
      <alignment horizontal="center"/>
    </xf>
    <xf numFmtId="0" fontId="18" fillId="0" borderId="28" xfId="9" applyFont="1" applyBorder="1" applyAlignment="1">
      <alignment horizontal="center"/>
    </xf>
    <xf numFmtId="0" fontId="20" fillId="0" borderId="14" xfId="9" applyFont="1" applyBorder="1"/>
    <xf numFmtId="0" fontId="20" fillId="0" borderId="11" xfId="9" applyFont="1" applyBorder="1" applyAlignment="1">
      <alignment horizontal="center"/>
    </xf>
    <xf numFmtId="173" fontId="18" fillId="0" borderId="13" xfId="9" applyNumberFormat="1" applyFont="1" applyBorder="1" applyAlignment="1">
      <alignment horizontal="center"/>
    </xf>
    <xf numFmtId="0" fontId="20" fillId="0" borderId="7" xfId="9" applyFont="1" applyBorder="1"/>
    <xf numFmtId="0" fontId="20" fillId="0" borderId="19" xfId="9" applyFont="1" applyBorder="1" applyAlignment="1">
      <alignment horizontal="center"/>
    </xf>
    <xf numFmtId="173" fontId="18" fillId="0" borderId="9" xfId="9" applyNumberFormat="1" applyFont="1" applyBorder="1" applyAlignment="1">
      <alignment horizontal="center"/>
    </xf>
    <xf numFmtId="0" fontId="20" fillId="0" borderId="20" xfId="9" applyFont="1" applyBorder="1"/>
    <xf numFmtId="0" fontId="20" fillId="0" borderId="21" xfId="9" applyFont="1" applyBorder="1" applyAlignment="1">
      <alignment horizontal="center"/>
    </xf>
    <xf numFmtId="0" fontId="22" fillId="4" borderId="24" xfId="9" applyFont="1" applyFill="1" applyBorder="1" applyAlignment="1">
      <alignment horizontal="center"/>
    </xf>
    <xf numFmtId="0" fontId="23" fillId="0" borderId="0" xfId="9" applyFont="1" applyAlignment="1">
      <alignment horizontal="center"/>
    </xf>
    <xf numFmtId="0" fontId="28" fillId="0" borderId="14" xfId="9" applyFont="1" applyBorder="1"/>
    <xf numFmtId="0" fontId="28" fillId="0" borderId="11" xfId="9" applyFont="1" applyBorder="1" applyAlignment="1">
      <alignment horizontal="center"/>
    </xf>
    <xf numFmtId="0" fontId="18" fillId="0" borderId="11" xfId="9" applyFont="1" applyBorder="1" applyAlignment="1">
      <alignment horizontal="center"/>
    </xf>
    <xf numFmtId="171" fontId="22" fillId="4" borderId="24" xfId="9" applyNumberFormat="1" applyFont="1" applyFill="1" applyBorder="1" applyAlignment="1">
      <alignment horizontal="center" vertical="center"/>
    </xf>
    <xf numFmtId="0" fontId="24" fillId="0" borderId="0" xfId="9" applyFont="1" applyBorder="1" applyAlignment="1">
      <alignment horizontal="left"/>
    </xf>
    <xf numFmtId="173" fontId="18" fillId="0" borderId="22" xfId="9" applyNumberFormat="1" applyFont="1" applyBorder="1" applyAlignment="1">
      <alignment horizontal="center"/>
    </xf>
    <xf numFmtId="0" fontId="22" fillId="0" borderId="0" xfId="9" applyFont="1" applyBorder="1" applyAlignment="1">
      <alignment horizontal="center"/>
    </xf>
    <xf numFmtId="174" fontId="18" fillId="0" borderId="0" xfId="9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0" fontId="18" fillId="0" borderId="0" xfId="10" applyFont="1"/>
    <xf numFmtId="173" fontId="18" fillId="0" borderId="0" xfId="10" applyNumberFormat="1" applyFont="1" applyBorder="1" applyAlignment="1">
      <alignment horizontal="center" vertical="center"/>
    </xf>
    <xf numFmtId="0" fontId="18" fillId="0" borderId="0" xfId="10" applyFont="1" applyBorder="1"/>
    <xf numFmtId="0" fontId="22" fillId="4" borderId="4" xfId="10" applyFont="1" applyFill="1" applyBorder="1" applyAlignment="1">
      <alignment horizontal="center" vertical="center"/>
    </xf>
    <xf numFmtId="171" fontId="22" fillId="4" borderId="18" xfId="10" applyNumberFormat="1" applyFont="1" applyFill="1" applyBorder="1" applyAlignment="1">
      <alignment horizontal="center" vertical="center"/>
    </xf>
    <xf numFmtId="171" fontId="18" fillId="0" borderId="9" xfId="10" applyNumberFormat="1" applyFont="1" applyBorder="1" applyAlignment="1">
      <alignment horizontal="center" vertical="center"/>
    </xf>
    <xf numFmtId="171" fontId="18" fillId="0" borderId="12" xfId="10" applyNumberFormat="1" applyFont="1" applyBorder="1" applyAlignment="1">
      <alignment horizontal="center" vertical="center"/>
    </xf>
    <xf numFmtId="171" fontId="18" fillId="0" borderId="26" xfId="10" applyNumberFormat="1" applyFont="1" applyBorder="1" applyAlignment="1">
      <alignment horizontal="center" vertical="center"/>
    </xf>
    <xf numFmtId="171" fontId="18" fillId="0" borderId="32" xfId="10" applyNumberFormat="1" applyFont="1" applyBorder="1" applyAlignment="1">
      <alignment horizontal="center" vertical="center"/>
    </xf>
    <xf numFmtId="0" fontId="18" fillId="0" borderId="0" xfId="10" applyFont="1" applyBorder="1" applyAlignment="1">
      <alignment horizontal="center"/>
    </xf>
    <xf numFmtId="0" fontId="18" fillId="0" borderId="0" xfId="10" applyFont="1" applyAlignment="1">
      <alignment horizontal="center"/>
    </xf>
    <xf numFmtId="0" fontId="23" fillId="0" borderId="0" xfId="10" applyFont="1" applyBorder="1" applyAlignment="1">
      <alignment horizontal="center"/>
    </xf>
    <xf numFmtId="173" fontId="22" fillId="4" borderId="0" xfId="10" applyNumberFormat="1" applyFont="1" applyFill="1" applyBorder="1" applyAlignment="1">
      <alignment horizontal="center"/>
    </xf>
    <xf numFmtId="0" fontId="18" fillId="0" borderId="0" xfId="10" applyFont="1" applyBorder="1" applyAlignment="1">
      <alignment horizontal="left"/>
    </xf>
    <xf numFmtId="173" fontId="18" fillId="0" borderId="0" xfId="10" applyNumberFormat="1" applyFont="1" applyBorder="1" applyAlignment="1">
      <alignment horizontal="center"/>
    </xf>
    <xf numFmtId="0" fontId="22" fillId="4" borderId="4" xfId="10" applyFont="1" applyFill="1" applyBorder="1" applyAlignment="1">
      <alignment horizontal="left"/>
    </xf>
    <xf numFmtId="0" fontId="22" fillId="4" borderId="5" xfId="10" applyFont="1" applyFill="1" applyBorder="1" applyAlignment="1">
      <alignment horizontal="right"/>
    </xf>
    <xf numFmtId="0" fontId="22" fillId="4" borderId="6" xfId="10" applyFont="1" applyFill="1" applyBorder="1" applyAlignment="1">
      <alignment horizontal="center"/>
    </xf>
    <xf numFmtId="0" fontId="27" fillId="4" borderId="16" xfId="10" applyFont="1" applyFill="1" applyBorder="1"/>
    <xf numFmtId="0" fontId="22" fillId="4" borderId="17" xfId="10" applyFont="1" applyFill="1" applyBorder="1" applyAlignment="1">
      <alignment horizontal="right"/>
    </xf>
    <xf numFmtId="173" fontId="22" fillId="4" borderId="18" xfId="10" applyNumberFormat="1" applyFont="1" applyFill="1" applyBorder="1" applyAlignment="1">
      <alignment horizontal="center"/>
    </xf>
    <xf numFmtId="0" fontId="27" fillId="0" borderId="17" xfId="10" applyFont="1" applyBorder="1"/>
    <xf numFmtId="2" fontId="27" fillId="0" borderId="17" xfId="10" applyNumberFormat="1" applyFont="1" applyBorder="1" applyAlignment="1">
      <alignment horizontal="center"/>
    </xf>
    <xf numFmtId="0" fontId="18" fillId="0" borderId="17" xfId="10" applyFont="1" applyBorder="1" applyAlignment="1">
      <alignment horizontal="center"/>
    </xf>
    <xf numFmtId="0" fontId="22" fillId="4" borderId="4" xfId="10" applyFont="1" applyFill="1" applyBorder="1"/>
    <xf numFmtId="0" fontId="27" fillId="0" borderId="23" xfId="10" applyFont="1" applyBorder="1"/>
    <xf numFmtId="2" fontId="27" fillId="0" borderId="23" xfId="10" applyNumberFormat="1" applyFont="1" applyBorder="1" applyAlignment="1">
      <alignment horizontal="center"/>
    </xf>
    <xf numFmtId="0" fontId="18" fillId="0" borderId="23" xfId="10" applyFont="1" applyBorder="1" applyAlignment="1">
      <alignment horizontal="center"/>
    </xf>
    <xf numFmtId="0" fontId="22" fillId="4" borderId="16" xfId="10" applyFont="1" applyFill="1" applyBorder="1"/>
    <xf numFmtId="2" fontId="27" fillId="4" borderId="17" xfId="10" applyNumberFormat="1" applyFont="1" applyFill="1" applyBorder="1" applyAlignment="1">
      <alignment horizontal="center"/>
    </xf>
    <xf numFmtId="0" fontId="18" fillId="4" borderId="17" xfId="10" applyFont="1" applyFill="1" applyBorder="1" applyAlignment="1">
      <alignment horizontal="center"/>
    </xf>
    <xf numFmtId="173" fontId="22" fillId="4" borderId="24" xfId="10" applyNumberFormat="1" applyFont="1" applyFill="1" applyBorder="1" applyAlignment="1">
      <alignment horizontal="center"/>
    </xf>
    <xf numFmtId="0" fontId="28" fillId="0" borderId="25" xfId="10" applyFont="1" applyBorder="1"/>
    <xf numFmtId="0" fontId="28" fillId="0" borderId="8" xfId="10" applyFont="1" applyBorder="1" applyAlignment="1">
      <alignment horizontal="center"/>
    </xf>
    <xf numFmtId="0" fontId="18" fillId="0" borderId="8" xfId="10" applyFont="1" applyFill="1" applyBorder="1" applyAlignment="1">
      <alignment horizontal="center"/>
    </xf>
    <xf numFmtId="0" fontId="28" fillId="0" borderId="10" xfId="10" applyFont="1" applyBorder="1"/>
    <xf numFmtId="0" fontId="28" fillId="0" borderId="15" xfId="10" applyFont="1" applyBorder="1" applyAlignment="1">
      <alignment horizontal="center"/>
    </xf>
    <xf numFmtId="0" fontId="18" fillId="0" borderId="15" xfId="10" applyFont="1" applyFill="1" applyBorder="1" applyAlignment="1">
      <alignment horizontal="center"/>
    </xf>
    <xf numFmtId="0" fontId="28" fillId="0" borderId="29" xfId="10" applyFont="1" applyBorder="1"/>
    <xf numFmtId="0" fontId="28" fillId="0" borderId="30" xfId="10" applyFont="1" applyBorder="1" applyAlignment="1">
      <alignment horizontal="center"/>
    </xf>
    <xf numFmtId="0" fontId="28" fillId="4" borderId="17" xfId="10" applyFont="1" applyFill="1" applyBorder="1" applyAlignment="1">
      <alignment horizontal="center"/>
    </xf>
    <xf numFmtId="0" fontId="28" fillId="0" borderId="27" xfId="10" applyFont="1" applyBorder="1"/>
    <xf numFmtId="0" fontId="28" fillId="0" borderId="28" xfId="10" applyFont="1" applyBorder="1" applyAlignment="1">
      <alignment horizontal="center"/>
    </xf>
    <xf numFmtId="0" fontId="18" fillId="0" borderId="28" xfId="10" applyFont="1" applyFill="1" applyBorder="1" applyAlignment="1">
      <alignment horizontal="center"/>
    </xf>
    <xf numFmtId="0" fontId="18" fillId="0" borderId="15" xfId="10" applyFont="1" applyBorder="1" applyAlignment="1">
      <alignment horizontal="center"/>
    </xf>
    <xf numFmtId="0" fontId="18" fillId="0" borderId="30" xfId="10" applyFont="1" applyBorder="1" applyAlignment="1">
      <alignment horizontal="center"/>
    </xf>
    <xf numFmtId="0" fontId="28" fillId="0" borderId="31" xfId="10" applyFont="1" applyBorder="1"/>
    <xf numFmtId="0" fontId="28" fillId="0" borderId="23" xfId="10" applyFont="1" applyBorder="1" applyAlignment="1">
      <alignment horizontal="center"/>
    </xf>
    <xf numFmtId="0" fontId="18" fillId="0" borderId="8" xfId="10" applyFont="1" applyBorder="1" applyAlignment="1">
      <alignment horizontal="center"/>
    </xf>
    <xf numFmtId="0" fontId="20" fillId="0" borderId="10" xfId="10" applyFont="1" applyBorder="1"/>
    <xf numFmtId="0" fontId="20" fillId="0" borderId="15" xfId="10" applyFont="1" applyBorder="1" applyAlignment="1">
      <alignment horizontal="center"/>
    </xf>
    <xf numFmtId="173" fontId="18" fillId="0" borderId="12" xfId="10" applyNumberFormat="1" applyFont="1" applyBorder="1" applyAlignment="1">
      <alignment horizontal="center"/>
    </xf>
    <xf numFmtId="0" fontId="18" fillId="0" borderId="28" xfId="10" applyFont="1" applyBorder="1" applyAlignment="1">
      <alignment horizontal="center"/>
    </xf>
    <xf numFmtId="0" fontId="20" fillId="0" borderId="14" xfId="10" applyFont="1" applyBorder="1"/>
    <xf numFmtId="0" fontId="20" fillId="0" borderId="11" xfId="10" applyFont="1" applyBorder="1" applyAlignment="1">
      <alignment horizontal="center"/>
    </xf>
    <xf numFmtId="173" fontId="18" fillId="0" borderId="13" xfId="10" applyNumberFormat="1" applyFont="1" applyBorder="1" applyAlignment="1">
      <alignment horizontal="center"/>
    </xf>
    <xf numFmtId="0" fontId="22" fillId="0" borderId="0" xfId="10" applyFont="1" applyBorder="1" applyAlignment="1">
      <alignment horizontal="center"/>
    </xf>
    <xf numFmtId="0" fontId="20" fillId="0" borderId="7" xfId="10" applyFont="1" applyBorder="1"/>
    <xf numFmtId="0" fontId="20" fillId="0" borderId="19" xfId="10" applyFont="1" applyBorder="1" applyAlignment="1">
      <alignment horizontal="center"/>
    </xf>
    <xf numFmtId="173" fontId="18" fillId="0" borderId="9" xfId="10" applyNumberFormat="1" applyFont="1" applyBorder="1" applyAlignment="1">
      <alignment horizontal="center"/>
    </xf>
    <xf numFmtId="0" fontId="22" fillId="4" borderId="24" xfId="10" applyFont="1" applyFill="1" applyBorder="1" applyAlignment="1">
      <alignment horizontal="center"/>
    </xf>
    <xf numFmtId="0" fontId="23" fillId="0" borderId="0" xfId="10" applyFont="1" applyAlignment="1">
      <alignment horizontal="center"/>
    </xf>
    <xf numFmtId="0" fontId="28" fillId="0" borderId="14" xfId="10" applyFont="1" applyBorder="1"/>
    <xf numFmtId="0" fontId="28" fillId="0" borderId="11" xfId="1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171" fontId="22" fillId="4" borderId="24" xfId="10" applyNumberFormat="1" applyFont="1" applyFill="1" applyBorder="1" applyAlignment="1">
      <alignment horizontal="center" vertical="center"/>
    </xf>
    <xf numFmtId="0" fontId="24" fillId="0" borderId="0" xfId="10" applyFont="1" applyBorder="1" applyAlignment="1">
      <alignment horizontal="left"/>
    </xf>
    <xf numFmtId="174" fontId="18" fillId="0" borderId="0" xfId="10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8" fillId="6" borderId="0" xfId="11" applyFont="1" applyFill="1" applyAlignment="1">
      <alignment horizontal="center"/>
    </xf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0" fontId="18" fillId="0" borderId="0" xfId="11" applyFont="1"/>
    <xf numFmtId="173" fontId="18" fillId="0" borderId="0" xfId="11" applyNumberFormat="1" applyFont="1" applyBorder="1" applyAlignment="1">
      <alignment horizontal="center" vertical="center"/>
    </xf>
    <xf numFmtId="0" fontId="18" fillId="0" borderId="0" xfId="11" applyFont="1" applyBorder="1"/>
    <xf numFmtId="0" fontId="22" fillId="4" borderId="4" xfId="11" applyFont="1" applyFill="1" applyBorder="1" applyAlignment="1">
      <alignment horizontal="center" vertical="center"/>
    </xf>
    <xf numFmtId="171" fontId="22" fillId="4" borderId="18" xfId="11" applyNumberFormat="1" applyFont="1" applyFill="1" applyBorder="1" applyAlignment="1">
      <alignment horizontal="center" vertical="center"/>
    </xf>
    <xf numFmtId="171" fontId="18" fillId="0" borderId="9" xfId="11" applyNumberFormat="1" applyFont="1" applyBorder="1" applyAlignment="1">
      <alignment horizontal="center" vertical="center"/>
    </xf>
    <xf numFmtId="171" fontId="18" fillId="0" borderId="12" xfId="11" applyNumberFormat="1" applyFont="1" applyBorder="1" applyAlignment="1">
      <alignment horizontal="center" vertical="center"/>
    </xf>
    <xf numFmtId="171" fontId="18" fillId="0" borderId="26" xfId="11" applyNumberFormat="1" applyFont="1" applyBorder="1" applyAlignment="1">
      <alignment horizontal="center" vertical="center"/>
    </xf>
    <xf numFmtId="171" fontId="18" fillId="0" borderId="32" xfId="11" applyNumberFormat="1" applyFont="1" applyBorder="1" applyAlignment="1">
      <alignment horizontal="center" vertical="center"/>
    </xf>
    <xf numFmtId="0" fontId="18" fillId="0" borderId="0" xfId="11" applyFont="1" applyBorder="1" applyAlignment="1">
      <alignment horizontal="center"/>
    </xf>
    <xf numFmtId="0" fontId="18" fillId="0" borderId="0" xfId="11" applyFont="1" applyAlignment="1">
      <alignment horizontal="center"/>
    </xf>
    <xf numFmtId="0" fontId="23" fillId="0" borderId="0" xfId="11" applyFont="1" applyBorder="1" applyAlignment="1">
      <alignment horizontal="center"/>
    </xf>
    <xf numFmtId="173" fontId="22" fillId="4" borderId="0" xfId="11" applyNumberFormat="1" applyFont="1" applyFill="1" applyBorder="1" applyAlignment="1">
      <alignment horizontal="center"/>
    </xf>
    <xf numFmtId="0" fontId="18" fillId="0" borderId="0" xfId="11" applyFont="1" applyBorder="1" applyAlignment="1">
      <alignment horizontal="left"/>
    </xf>
    <xf numFmtId="173" fontId="18" fillId="0" borderId="0" xfId="11" applyNumberFormat="1" applyFont="1" applyBorder="1" applyAlignment="1">
      <alignment horizontal="center"/>
    </xf>
    <xf numFmtId="0" fontId="22" fillId="4" borderId="4" xfId="11" applyFont="1" applyFill="1" applyBorder="1" applyAlignment="1">
      <alignment horizontal="left"/>
    </xf>
    <xf numFmtId="0" fontId="22" fillId="4" borderId="5" xfId="11" applyFont="1" applyFill="1" applyBorder="1" applyAlignment="1">
      <alignment horizontal="right"/>
    </xf>
    <xf numFmtId="0" fontId="22" fillId="4" borderId="6" xfId="11" applyFont="1" applyFill="1" applyBorder="1" applyAlignment="1">
      <alignment horizontal="center"/>
    </xf>
    <xf numFmtId="0" fontId="27" fillId="4" borderId="16" xfId="11" applyFont="1" applyFill="1" applyBorder="1"/>
    <xf numFmtId="0" fontId="22" fillId="4" borderId="17" xfId="11" applyFont="1" applyFill="1" applyBorder="1" applyAlignment="1">
      <alignment horizontal="right"/>
    </xf>
    <xf numFmtId="173" fontId="22" fillId="4" borderId="18" xfId="11" applyNumberFormat="1" applyFont="1" applyFill="1" applyBorder="1" applyAlignment="1">
      <alignment horizontal="center"/>
    </xf>
    <xf numFmtId="0" fontId="27" fillId="0" borderId="17" xfId="11" applyFont="1" applyBorder="1"/>
    <xf numFmtId="2" fontId="27" fillId="0" borderId="17" xfId="11" applyNumberFormat="1" applyFont="1" applyBorder="1" applyAlignment="1">
      <alignment horizontal="center"/>
    </xf>
    <xf numFmtId="0" fontId="18" fillId="0" borderId="17" xfId="11" applyFont="1" applyBorder="1" applyAlignment="1">
      <alignment horizontal="center"/>
    </xf>
    <xf numFmtId="0" fontId="22" fillId="4" borderId="4" xfId="11" applyFont="1" applyFill="1" applyBorder="1"/>
    <xf numFmtId="0" fontId="27" fillId="0" borderId="23" xfId="11" applyFont="1" applyBorder="1"/>
    <xf numFmtId="2" fontId="27" fillId="0" borderId="23" xfId="11" applyNumberFormat="1" applyFont="1" applyBorder="1" applyAlignment="1">
      <alignment horizontal="center"/>
    </xf>
    <xf numFmtId="0" fontId="18" fillId="0" borderId="23" xfId="11" applyFont="1" applyBorder="1" applyAlignment="1">
      <alignment horizontal="center"/>
    </xf>
    <xf numFmtId="0" fontId="22" fillId="4" borderId="16" xfId="11" applyFont="1" applyFill="1" applyBorder="1"/>
    <xf numFmtId="2" fontId="27" fillId="4" borderId="17" xfId="11" applyNumberFormat="1" applyFont="1" applyFill="1" applyBorder="1" applyAlignment="1">
      <alignment horizontal="center"/>
    </xf>
    <xf numFmtId="0" fontId="18" fillId="4" borderId="17" xfId="11" applyFont="1" applyFill="1" applyBorder="1" applyAlignment="1">
      <alignment horizontal="center"/>
    </xf>
    <xf numFmtId="173" fontId="22" fillId="4" borderId="24" xfId="11" applyNumberFormat="1" applyFont="1" applyFill="1" applyBorder="1" applyAlignment="1">
      <alignment horizontal="center"/>
    </xf>
    <xf numFmtId="0" fontId="28" fillId="0" borderId="25" xfId="11" applyFont="1" applyBorder="1"/>
    <xf numFmtId="0" fontId="28" fillId="0" borderId="8" xfId="11" applyFont="1" applyBorder="1" applyAlignment="1">
      <alignment horizontal="center"/>
    </xf>
    <xf numFmtId="0" fontId="18" fillId="0" borderId="8" xfId="11" applyFont="1" applyFill="1" applyBorder="1" applyAlignment="1">
      <alignment horizontal="center"/>
    </xf>
    <xf numFmtId="0" fontId="28" fillId="0" borderId="10" xfId="11" applyFont="1" applyBorder="1"/>
    <xf numFmtId="0" fontId="28" fillId="0" borderId="15" xfId="11" applyFont="1" applyBorder="1" applyAlignment="1">
      <alignment horizontal="center"/>
    </xf>
    <xf numFmtId="0" fontId="18" fillId="0" borderId="15" xfId="11" applyFont="1" applyFill="1" applyBorder="1" applyAlignment="1">
      <alignment horizontal="center"/>
    </xf>
    <xf numFmtId="0" fontId="28" fillId="0" borderId="29" xfId="11" applyFont="1" applyBorder="1"/>
    <xf numFmtId="0" fontId="28" fillId="0" borderId="30" xfId="11" applyFont="1" applyBorder="1" applyAlignment="1">
      <alignment horizontal="center"/>
    </xf>
    <xf numFmtId="0" fontId="28" fillId="4" borderId="17" xfId="11" applyFont="1" applyFill="1" applyBorder="1" applyAlignment="1">
      <alignment horizontal="center"/>
    </xf>
    <xf numFmtId="0" fontId="28" fillId="0" borderId="27" xfId="11" applyFont="1" applyBorder="1"/>
    <xf numFmtId="0" fontId="28" fillId="0" borderId="28" xfId="11" applyFont="1" applyBorder="1" applyAlignment="1">
      <alignment horizontal="center"/>
    </xf>
    <xf numFmtId="0" fontId="18" fillId="0" borderId="28" xfId="11" applyFont="1" applyFill="1" applyBorder="1" applyAlignment="1">
      <alignment horizontal="center"/>
    </xf>
    <xf numFmtId="0" fontId="18" fillId="0" borderId="15" xfId="11" applyFont="1" applyBorder="1" applyAlignment="1">
      <alignment horizontal="center"/>
    </xf>
    <xf numFmtId="0" fontId="18" fillId="0" borderId="30" xfId="11" applyFont="1" applyBorder="1" applyAlignment="1">
      <alignment horizontal="center"/>
    </xf>
    <xf numFmtId="0" fontId="28" fillId="0" borderId="31" xfId="11" applyFont="1" applyBorder="1"/>
    <xf numFmtId="0" fontId="28" fillId="0" borderId="23" xfId="11" applyFont="1" applyBorder="1" applyAlignment="1">
      <alignment horizontal="center"/>
    </xf>
    <xf numFmtId="0" fontId="18" fillId="0" borderId="8" xfId="11" applyFont="1" applyBorder="1" applyAlignment="1">
      <alignment horizontal="center"/>
    </xf>
    <xf numFmtId="0" fontId="20" fillId="0" borderId="10" xfId="11" applyFont="1" applyBorder="1"/>
    <xf numFmtId="0" fontId="20" fillId="0" borderId="15" xfId="11" applyFont="1" applyBorder="1" applyAlignment="1">
      <alignment horizontal="center"/>
    </xf>
    <xf numFmtId="173" fontId="18" fillId="0" borderId="12" xfId="11" applyNumberFormat="1" applyFont="1" applyBorder="1" applyAlignment="1">
      <alignment horizontal="center"/>
    </xf>
    <xf numFmtId="0" fontId="18" fillId="0" borderId="28" xfId="11" applyFont="1" applyBorder="1" applyAlignment="1">
      <alignment horizontal="center"/>
    </xf>
    <xf numFmtId="0" fontId="20" fillId="0" borderId="14" xfId="11" applyFont="1" applyBorder="1"/>
    <xf numFmtId="0" fontId="20" fillId="0" borderId="11" xfId="11" applyFont="1" applyBorder="1" applyAlignment="1">
      <alignment horizontal="center"/>
    </xf>
    <xf numFmtId="173" fontId="18" fillId="0" borderId="13" xfId="11" applyNumberFormat="1" applyFont="1" applyBorder="1" applyAlignment="1">
      <alignment horizontal="center"/>
    </xf>
    <xf numFmtId="0" fontId="22" fillId="0" borderId="0" xfId="11" applyFont="1" applyBorder="1" applyAlignment="1">
      <alignment horizontal="center"/>
    </xf>
    <xf numFmtId="0" fontId="20" fillId="0" borderId="7" xfId="11" applyFont="1" applyBorder="1"/>
    <xf numFmtId="0" fontId="20" fillId="0" borderId="19" xfId="11" applyFont="1" applyBorder="1" applyAlignment="1">
      <alignment horizontal="center"/>
    </xf>
    <xf numFmtId="173" fontId="18" fillId="0" borderId="9" xfId="11" applyNumberFormat="1" applyFont="1" applyBorder="1" applyAlignment="1">
      <alignment horizontal="center"/>
    </xf>
    <xf numFmtId="0" fontId="22" fillId="4" borderId="24" xfId="11" applyFont="1" applyFill="1" applyBorder="1" applyAlignment="1">
      <alignment horizontal="center"/>
    </xf>
    <xf numFmtId="0" fontId="23" fillId="0" borderId="0" xfId="11" applyFont="1" applyAlignment="1">
      <alignment horizontal="center"/>
    </xf>
    <xf numFmtId="0" fontId="28" fillId="0" borderId="14" xfId="11" applyFont="1" applyBorder="1"/>
    <xf numFmtId="0" fontId="28" fillId="0" borderId="11" xfId="11" applyFont="1" applyBorder="1" applyAlignment="1">
      <alignment horizontal="center"/>
    </xf>
    <xf numFmtId="0" fontId="18" fillId="0" borderId="11" xfId="11" applyFont="1" applyBorder="1" applyAlignment="1">
      <alignment horizontal="center"/>
    </xf>
    <xf numFmtId="171" fontId="22" fillId="4" borderId="24" xfId="11" applyNumberFormat="1" applyFont="1" applyFill="1" applyBorder="1" applyAlignment="1">
      <alignment horizontal="center" vertical="center"/>
    </xf>
    <xf numFmtId="0" fontId="24" fillId="0" borderId="0" xfId="11" applyFont="1" applyBorder="1" applyAlignment="1">
      <alignment horizontal="left"/>
    </xf>
    <xf numFmtId="174" fontId="18" fillId="0" borderId="0" xfId="11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8" fillId="6" borderId="0" xfId="11" applyFont="1" applyFill="1"/>
    <xf numFmtId="0" fontId="26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0" fontId="20" fillId="0" borderId="20" xfId="0" applyFont="1" applyBorder="1" applyAlignment="1">
      <alignment horizontal="left"/>
    </xf>
    <xf numFmtId="173" fontId="0" fillId="0" borderId="22" xfId="0" applyNumberFormat="1" applyFont="1" applyBorder="1" applyAlignment="1">
      <alignment horizontal="center"/>
    </xf>
    <xf numFmtId="0" fontId="22" fillId="4" borderId="17" xfId="0" applyFont="1" applyFill="1" applyBorder="1" applyAlignment="1">
      <alignment horizontal="right" vertical="center"/>
    </xf>
    <xf numFmtId="173" fontId="22" fillId="4" borderId="18" xfId="0" applyNumberFormat="1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/>
    </xf>
    <xf numFmtId="0" fontId="17" fillId="0" borderId="0" xfId="2" applyFont="1" applyAlignment="1">
      <alignment horizontal="left"/>
    </xf>
    <xf numFmtId="0" fontId="18" fillId="0" borderId="0" xfId="2" applyFont="1"/>
    <xf numFmtId="16" fontId="18" fillId="0" borderId="0" xfId="2" applyNumberFormat="1" applyFont="1"/>
    <xf numFmtId="0" fontId="21" fillId="0" borderId="0" xfId="2" applyFont="1" applyBorder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/>
    </xf>
    <xf numFmtId="0" fontId="18" fillId="0" borderId="0" xfId="12" applyFont="1"/>
    <xf numFmtId="173" fontId="18" fillId="0" borderId="0" xfId="12" applyNumberFormat="1" applyFont="1" applyBorder="1" applyAlignment="1">
      <alignment horizontal="center" vertical="center"/>
    </xf>
    <xf numFmtId="0" fontId="18" fillId="0" borderId="0" xfId="12" applyFont="1" applyBorder="1"/>
    <xf numFmtId="0" fontId="22" fillId="4" borderId="4" xfId="12" applyFont="1" applyFill="1" applyBorder="1" applyAlignment="1">
      <alignment horizontal="center" vertical="center"/>
    </xf>
    <xf numFmtId="171" fontId="22" fillId="4" borderId="18" xfId="12" applyNumberFormat="1" applyFont="1" applyFill="1" applyBorder="1" applyAlignment="1">
      <alignment horizontal="center" vertical="center"/>
    </xf>
    <xf numFmtId="171" fontId="18" fillId="0" borderId="9" xfId="12" applyNumberFormat="1" applyFont="1" applyBorder="1" applyAlignment="1">
      <alignment horizontal="center" vertical="center"/>
    </xf>
    <xf numFmtId="171" fontId="18" fillId="0" borderId="12" xfId="12" applyNumberFormat="1" applyFont="1" applyBorder="1" applyAlignment="1">
      <alignment horizontal="center" vertical="center"/>
    </xf>
    <xf numFmtId="171" fontId="18" fillId="0" borderId="26" xfId="12" applyNumberFormat="1" applyFont="1" applyBorder="1" applyAlignment="1">
      <alignment horizontal="center" vertical="center"/>
    </xf>
    <xf numFmtId="171" fontId="18" fillId="0" borderId="32" xfId="12" applyNumberFormat="1" applyFont="1" applyBorder="1" applyAlignment="1">
      <alignment horizontal="center" vertical="center"/>
    </xf>
    <xf numFmtId="0" fontId="22" fillId="4" borderId="6" xfId="12" applyFont="1" applyFill="1" applyBorder="1" applyAlignment="1">
      <alignment horizontal="center" vertical="center"/>
    </xf>
    <xf numFmtId="0" fontId="22" fillId="4" borderId="17" xfId="12" applyFont="1" applyFill="1" applyBorder="1" applyAlignment="1">
      <alignment horizontal="right" vertical="center"/>
    </xf>
    <xf numFmtId="173" fontId="22" fillId="4" borderId="18" xfId="12" applyNumberFormat="1" applyFont="1" applyFill="1" applyBorder="1" applyAlignment="1">
      <alignment horizontal="center" vertical="center"/>
    </xf>
    <xf numFmtId="0" fontId="18" fillId="0" borderId="0" xfId="12" applyFont="1" applyBorder="1" applyAlignment="1">
      <alignment horizontal="center"/>
    </xf>
    <xf numFmtId="0" fontId="18" fillId="0" borderId="0" xfId="12" applyFont="1" applyAlignment="1">
      <alignment horizontal="center"/>
    </xf>
    <xf numFmtId="0" fontId="23" fillId="0" borderId="0" xfId="12" applyFont="1" applyBorder="1" applyAlignment="1">
      <alignment horizontal="center"/>
    </xf>
    <xf numFmtId="173" fontId="22" fillId="4" borderId="0" xfId="12" applyNumberFormat="1" applyFont="1" applyFill="1" applyBorder="1" applyAlignment="1">
      <alignment horizontal="center"/>
    </xf>
    <xf numFmtId="0" fontId="18" fillId="0" borderId="0" xfId="12" applyFont="1" applyBorder="1" applyAlignment="1">
      <alignment horizontal="left"/>
    </xf>
    <xf numFmtId="173" fontId="18" fillId="0" borderId="0" xfId="12" applyNumberFormat="1" applyFont="1" applyBorder="1" applyAlignment="1">
      <alignment horizontal="center"/>
    </xf>
    <xf numFmtId="0" fontId="22" fillId="4" borderId="4" xfId="12" applyFont="1" applyFill="1" applyBorder="1" applyAlignment="1">
      <alignment horizontal="left"/>
    </xf>
    <xf numFmtId="0" fontId="22" fillId="4" borderId="5" xfId="12" applyFont="1" applyFill="1" applyBorder="1" applyAlignment="1">
      <alignment horizontal="right"/>
    </xf>
    <xf numFmtId="0" fontId="22" fillId="4" borderId="6" xfId="12" applyFont="1" applyFill="1" applyBorder="1" applyAlignment="1">
      <alignment horizontal="center"/>
    </xf>
    <xf numFmtId="0" fontId="27" fillId="4" borderId="16" xfId="12" applyFont="1" applyFill="1" applyBorder="1"/>
    <xf numFmtId="0" fontId="22" fillId="4" borderId="17" xfId="12" applyFont="1" applyFill="1" applyBorder="1" applyAlignment="1">
      <alignment horizontal="right"/>
    </xf>
    <xf numFmtId="173" fontId="22" fillId="4" borderId="18" xfId="12" applyNumberFormat="1" applyFont="1" applyFill="1" applyBorder="1" applyAlignment="1">
      <alignment horizontal="center"/>
    </xf>
    <xf numFmtId="0" fontId="27" fillId="0" borderId="17" xfId="12" applyFont="1" applyBorder="1"/>
    <xf numFmtId="2" fontId="27" fillId="0" borderId="17" xfId="12" applyNumberFormat="1" applyFont="1" applyBorder="1" applyAlignment="1">
      <alignment horizontal="center"/>
    </xf>
    <xf numFmtId="0" fontId="18" fillId="0" borderId="17" xfId="12" applyFont="1" applyBorder="1" applyAlignment="1">
      <alignment horizontal="center"/>
    </xf>
    <xf numFmtId="0" fontId="22" fillId="4" borderId="4" xfId="12" applyFont="1" applyFill="1" applyBorder="1"/>
    <xf numFmtId="0" fontId="27" fillId="0" borderId="23" xfId="12" applyFont="1" applyBorder="1"/>
    <xf numFmtId="2" fontId="27" fillId="0" borderId="23" xfId="12" applyNumberFormat="1" applyFont="1" applyBorder="1" applyAlignment="1">
      <alignment horizontal="center"/>
    </xf>
    <xf numFmtId="0" fontId="18" fillId="0" borderId="23" xfId="12" applyFont="1" applyBorder="1" applyAlignment="1">
      <alignment horizontal="center"/>
    </xf>
    <xf numFmtId="0" fontId="22" fillId="4" borderId="16" xfId="12" applyFont="1" applyFill="1" applyBorder="1"/>
    <xf numFmtId="2" fontId="27" fillId="4" borderId="17" xfId="12" applyNumberFormat="1" applyFont="1" applyFill="1" applyBorder="1" applyAlignment="1">
      <alignment horizontal="center"/>
    </xf>
    <xf numFmtId="0" fontId="18" fillId="4" borderId="17" xfId="12" applyFont="1" applyFill="1" applyBorder="1" applyAlignment="1">
      <alignment horizontal="center"/>
    </xf>
    <xf numFmtId="173" fontId="22" fillId="4" borderId="24" xfId="12" applyNumberFormat="1" applyFont="1" applyFill="1" applyBorder="1" applyAlignment="1">
      <alignment horizontal="center"/>
    </xf>
    <xf numFmtId="0" fontId="28" fillId="0" borderId="25" xfId="12" applyFont="1" applyBorder="1"/>
    <xf numFmtId="0" fontId="28" fillId="0" borderId="8" xfId="12" applyFont="1" applyBorder="1" applyAlignment="1">
      <alignment horizontal="center"/>
    </xf>
    <xf numFmtId="0" fontId="18" fillId="0" borderId="8" xfId="12" applyFont="1" applyFill="1" applyBorder="1" applyAlignment="1">
      <alignment horizontal="center"/>
    </xf>
    <xf numFmtId="0" fontId="28" fillId="0" borderId="10" xfId="12" applyFont="1" applyBorder="1"/>
    <xf numFmtId="0" fontId="28" fillId="0" borderId="15" xfId="12" applyFont="1" applyBorder="1" applyAlignment="1">
      <alignment horizontal="center"/>
    </xf>
    <xf numFmtId="0" fontId="18" fillId="0" borderId="15" xfId="12" applyFont="1" applyFill="1" applyBorder="1" applyAlignment="1">
      <alignment horizontal="center"/>
    </xf>
    <xf numFmtId="0" fontId="28" fillId="0" borderId="29" xfId="12" applyFont="1" applyBorder="1"/>
    <xf numFmtId="0" fontId="28" fillId="0" borderId="30" xfId="12" applyFont="1" applyBorder="1" applyAlignment="1">
      <alignment horizontal="center"/>
    </xf>
    <xf numFmtId="0" fontId="28" fillId="4" borderId="17" xfId="12" applyFont="1" applyFill="1" applyBorder="1" applyAlignment="1">
      <alignment horizontal="center"/>
    </xf>
    <xf numFmtId="0" fontId="28" fillId="0" borderId="27" xfId="12" applyFont="1" applyBorder="1"/>
    <xf numFmtId="0" fontId="28" fillId="0" borderId="28" xfId="12" applyFont="1" applyBorder="1" applyAlignment="1">
      <alignment horizontal="center"/>
    </xf>
    <xf numFmtId="0" fontId="18" fillId="0" borderId="28" xfId="12" applyFont="1" applyFill="1" applyBorder="1" applyAlignment="1">
      <alignment horizontal="center"/>
    </xf>
    <xf numFmtId="0" fontId="18" fillId="0" borderId="15" xfId="12" applyFont="1" applyBorder="1" applyAlignment="1">
      <alignment horizontal="center"/>
    </xf>
    <xf numFmtId="0" fontId="18" fillId="0" borderId="30" xfId="12" applyFont="1" applyBorder="1" applyAlignment="1">
      <alignment horizontal="center"/>
    </xf>
    <xf numFmtId="0" fontId="28" fillId="0" borderId="31" xfId="12" applyFont="1" applyBorder="1"/>
    <xf numFmtId="0" fontId="28" fillId="0" borderId="23" xfId="12" applyFont="1" applyBorder="1" applyAlignment="1">
      <alignment horizontal="center"/>
    </xf>
    <xf numFmtId="0" fontId="18" fillId="0" borderId="8" xfId="12" applyFont="1" applyBorder="1" applyAlignment="1">
      <alignment horizontal="center"/>
    </xf>
    <xf numFmtId="0" fontId="20" fillId="0" borderId="10" xfId="12" applyFont="1" applyBorder="1"/>
    <xf numFmtId="0" fontId="20" fillId="0" borderId="15" xfId="12" applyFont="1" applyBorder="1" applyAlignment="1">
      <alignment horizontal="center"/>
    </xf>
    <xf numFmtId="173" fontId="18" fillId="0" borderId="12" xfId="12" applyNumberFormat="1" applyFont="1" applyBorder="1" applyAlignment="1">
      <alignment horizontal="center"/>
    </xf>
    <xf numFmtId="0" fontId="18" fillId="0" borderId="28" xfId="12" applyFont="1" applyBorder="1" applyAlignment="1">
      <alignment horizontal="center"/>
    </xf>
    <xf numFmtId="0" fontId="20" fillId="0" borderId="14" xfId="12" applyFont="1" applyBorder="1"/>
    <xf numFmtId="0" fontId="20" fillId="0" borderId="11" xfId="12" applyFont="1" applyBorder="1" applyAlignment="1">
      <alignment horizontal="center"/>
    </xf>
    <xf numFmtId="173" fontId="18" fillId="0" borderId="13" xfId="12" applyNumberFormat="1" applyFont="1" applyBorder="1" applyAlignment="1">
      <alignment horizontal="center"/>
    </xf>
    <xf numFmtId="0" fontId="22" fillId="0" borderId="0" xfId="12" applyFont="1" applyBorder="1" applyAlignment="1">
      <alignment horizontal="center"/>
    </xf>
    <xf numFmtId="0" fontId="20" fillId="0" borderId="7" xfId="12" applyFont="1" applyBorder="1"/>
    <xf numFmtId="0" fontId="20" fillId="0" borderId="19" xfId="12" applyFont="1" applyBorder="1" applyAlignment="1">
      <alignment horizontal="center"/>
    </xf>
    <xf numFmtId="173" fontId="18" fillId="0" borderId="9" xfId="12" applyNumberFormat="1" applyFont="1" applyBorder="1" applyAlignment="1">
      <alignment horizontal="center"/>
    </xf>
    <xf numFmtId="0" fontId="20" fillId="0" borderId="21" xfId="12" applyFont="1" applyBorder="1" applyAlignment="1">
      <alignment horizontal="center"/>
    </xf>
    <xf numFmtId="0" fontId="22" fillId="4" borderId="24" xfId="12" applyFont="1" applyFill="1" applyBorder="1" applyAlignment="1">
      <alignment horizontal="center"/>
    </xf>
    <xf numFmtId="0" fontId="23" fillId="0" borderId="0" xfId="12" applyFont="1" applyAlignment="1">
      <alignment horizontal="center"/>
    </xf>
    <xf numFmtId="0" fontId="28" fillId="0" borderId="14" xfId="12" applyFont="1" applyBorder="1"/>
    <xf numFmtId="0" fontId="28" fillId="0" borderId="11" xfId="12" applyFont="1" applyBorder="1" applyAlignment="1">
      <alignment horizontal="center"/>
    </xf>
    <xf numFmtId="0" fontId="18" fillId="0" borderId="11" xfId="12" applyFont="1" applyBorder="1" applyAlignment="1">
      <alignment horizontal="center"/>
    </xf>
    <xf numFmtId="171" fontId="22" fillId="4" borderId="24" xfId="12" applyNumberFormat="1" applyFont="1" applyFill="1" applyBorder="1" applyAlignment="1">
      <alignment horizontal="center" vertical="center"/>
    </xf>
    <xf numFmtId="0" fontId="24" fillId="0" borderId="0" xfId="12" applyFont="1" applyBorder="1" applyAlignment="1">
      <alignment horizontal="left"/>
    </xf>
    <xf numFmtId="174" fontId="18" fillId="0" borderId="0" xfId="12" applyNumberFormat="1" applyFont="1" applyBorder="1" applyAlignment="1">
      <alignment horizontal="center"/>
    </xf>
    <xf numFmtId="0" fontId="22" fillId="4" borderId="5" xfId="12" applyFont="1" applyFill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26" fillId="4" borderId="4" xfId="12" applyFont="1" applyFill="1" applyBorder="1" applyAlignment="1">
      <alignment horizontal="center" vertical="center"/>
    </xf>
    <xf numFmtId="0" fontId="20" fillId="0" borderId="7" xfId="12" applyFont="1" applyBorder="1" applyAlignment="1">
      <alignment horizontal="left"/>
    </xf>
    <xf numFmtId="0" fontId="20" fillId="0" borderId="20" xfId="12" applyFont="1" applyBorder="1" applyAlignment="1">
      <alignment horizontal="left"/>
    </xf>
    <xf numFmtId="173" fontId="1" fillId="0" borderId="22" xfId="12" applyNumberFormat="1" applyFont="1" applyBorder="1" applyAlignment="1">
      <alignment horizontal="center"/>
    </xf>
    <xf numFmtId="0" fontId="28" fillId="8" borderId="15" xfId="12" applyFont="1" applyFill="1" applyBorder="1" applyAlignment="1">
      <alignment horizontal="center"/>
    </xf>
    <xf numFmtId="0" fontId="18" fillId="6" borderId="0" xfId="12" applyFont="1" applyFill="1"/>
    <xf numFmtId="0" fontId="22" fillId="0" borderId="0" xfId="2" applyFont="1" applyBorder="1" applyAlignment="1">
      <alignment horizontal="center"/>
    </xf>
    <xf numFmtId="0" fontId="22" fillId="0" borderId="0" xfId="2" applyFont="1" applyAlignment="1">
      <alignment horizontal="center"/>
    </xf>
  </cellXfs>
  <cellStyles count="13">
    <cellStyle name="Обычный" xfId="0" builtinId="0"/>
    <cellStyle name="Обычный 10" xfId="11" xr:uid="{995B14D2-802B-4225-B1A2-E8C922335103}"/>
    <cellStyle name="Обычный 11" xfId="12" xr:uid="{0000BF41-A8BD-45F4-A62C-AA6375D6F2AA}"/>
    <cellStyle name="Обычный 2" xfId="3" xr:uid="{A5021EC4-6D8D-40B4-A0C0-C9386B7D30FF}"/>
    <cellStyle name="Обычный 2 2" xfId="2" xr:uid="{0441DFBC-23D4-47BD-A410-64C84731A8FE}"/>
    <cellStyle name="Обычный 3" xfId="4" xr:uid="{224EAF78-4525-4526-A7A8-C81CFF023700}"/>
    <cellStyle name="Обычный 4" xfId="5" xr:uid="{A062FC21-5372-4A50-9314-1CAB16E6B1AB}"/>
    <cellStyle name="Обычный 5" xfId="6" xr:uid="{2AB58E43-1FAB-4655-9744-06D8DECA558A}"/>
    <cellStyle name="Обычный 6" xfId="7" xr:uid="{1664F607-CC66-4827-8C2D-8F0C3D9343F0}"/>
    <cellStyle name="Обычный 7" xfId="8" xr:uid="{63FEDD94-49A5-4E3A-AAB8-2F725C1A02E5}"/>
    <cellStyle name="Обычный 8" xfId="9" xr:uid="{D5D2C0CF-994E-4ED6-9BB9-B9357D45D68D}"/>
    <cellStyle name="Обычный 9" xfId="10" xr:uid="{967E99CC-54B4-4406-A090-4956B2933C83}"/>
    <cellStyle name="Обычный_Лист Microsoft Excel" xfId="1" xr:uid="{52F8B5D6-E375-4C56-AC1A-2E658C54C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4"/>
  <sheetViews>
    <sheetView tabSelected="1" topLeftCell="C70" workbookViewId="0">
      <selection activeCell="K60" sqref="K60:K62"/>
    </sheetView>
  </sheetViews>
  <sheetFormatPr defaultRowHeight="15" x14ac:dyDescent="0.25"/>
  <cols>
    <col min="1" max="1" width="19.140625" customWidth="1"/>
    <col min="2" max="2" width="14.42578125" customWidth="1"/>
    <col min="4" max="4" width="10.85546875" customWidth="1"/>
    <col min="11" max="11" width="12.5703125" customWidth="1"/>
    <col min="12" max="12" width="13" customWidth="1"/>
    <col min="14" max="14" width="15" customWidth="1"/>
    <col min="15" max="15" width="11.7109375" customWidth="1"/>
    <col min="16" max="16" width="10.5703125" customWidth="1"/>
  </cols>
  <sheetData>
    <row r="3" spans="1:17" x14ac:dyDescent="0.25">
      <c r="A3" t="s">
        <v>104</v>
      </c>
    </row>
    <row r="5" spans="1:17" ht="39" x14ac:dyDescent="0.25">
      <c r="A5" s="1" t="s">
        <v>0</v>
      </c>
      <c r="B5" s="2" t="s">
        <v>1</v>
      </c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4" t="s">
        <v>8</v>
      </c>
      <c r="J5" s="1" t="s">
        <v>9</v>
      </c>
      <c r="K5" s="5" t="s">
        <v>10</v>
      </c>
      <c r="L5" s="6" t="s">
        <v>11</v>
      </c>
      <c r="M5" s="7" t="s">
        <v>12</v>
      </c>
      <c r="N5" s="7" t="s">
        <v>13</v>
      </c>
      <c r="O5" s="8" t="s">
        <v>14</v>
      </c>
    </row>
    <row r="6" spans="1:17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16</v>
      </c>
    </row>
    <row r="7" spans="1:17" x14ac:dyDescent="0.25">
      <c r="A7" s="11">
        <v>45912</v>
      </c>
      <c r="B7" s="12" t="s">
        <v>103</v>
      </c>
      <c r="C7" s="13">
        <v>5390</v>
      </c>
      <c r="D7" s="14"/>
      <c r="E7" s="14" t="s">
        <v>15</v>
      </c>
      <c r="F7" s="14"/>
      <c r="G7" s="15"/>
      <c r="H7" s="16">
        <v>250</v>
      </c>
      <c r="I7" s="17">
        <v>6.25</v>
      </c>
      <c r="J7" s="18"/>
      <c r="K7" s="19">
        <v>8437.5</v>
      </c>
      <c r="L7" s="20">
        <v>45915</v>
      </c>
      <c r="M7" s="21">
        <v>87.754900000000006</v>
      </c>
      <c r="N7" s="22">
        <f>P7/M7</f>
        <v>8437.4999002904678</v>
      </c>
      <c r="O7" s="23">
        <f>K7-N7</f>
        <v>9.9709532150882296E-5</v>
      </c>
      <c r="P7">
        <v>740431.96</v>
      </c>
      <c r="Q7" t="s">
        <v>105</v>
      </c>
    </row>
    <row r="8" spans="1:17" x14ac:dyDescent="0.25">
      <c r="A8" s="11">
        <v>45919</v>
      </c>
      <c r="B8" s="12" t="s">
        <v>103</v>
      </c>
      <c r="C8" s="13">
        <v>9150</v>
      </c>
      <c r="D8" s="14"/>
      <c r="E8" s="14" t="s">
        <v>15</v>
      </c>
      <c r="F8" s="14"/>
      <c r="G8" s="15"/>
      <c r="H8" s="16">
        <v>300</v>
      </c>
      <c r="I8" s="17">
        <v>7.5</v>
      </c>
      <c r="J8" s="18"/>
      <c r="K8" s="19">
        <v>10125</v>
      </c>
      <c r="L8" s="20"/>
      <c r="M8" s="21"/>
      <c r="N8" s="22"/>
      <c r="O8" s="23">
        <f t="shared" ref="O8:O83" si="0">K8-N8</f>
        <v>10125</v>
      </c>
    </row>
    <row r="9" spans="1:17" x14ac:dyDescent="0.25">
      <c r="A9" s="11">
        <v>45920</v>
      </c>
      <c r="B9" s="12" t="s">
        <v>103</v>
      </c>
      <c r="C9" s="13">
        <v>5390</v>
      </c>
      <c r="D9" s="14"/>
      <c r="E9" s="14" t="s">
        <v>15</v>
      </c>
      <c r="F9" s="14"/>
      <c r="G9" s="15"/>
      <c r="H9" s="16">
        <v>4</v>
      </c>
      <c r="I9" s="17">
        <v>0.1</v>
      </c>
      <c r="J9" s="18"/>
      <c r="K9" s="19">
        <v>135</v>
      </c>
      <c r="L9" s="20">
        <v>45918</v>
      </c>
      <c r="M9" s="21">
        <v>86.318600000000004</v>
      </c>
      <c r="N9" s="22">
        <f>P9/M9</f>
        <v>10133.914590829785</v>
      </c>
      <c r="O9" s="23">
        <f t="shared" si="0"/>
        <v>-9998.9145908297851</v>
      </c>
      <c r="P9">
        <v>874745.32</v>
      </c>
      <c r="Q9" t="s">
        <v>105</v>
      </c>
    </row>
    <row r="10" spans="1:17" x14ac:dyDescent="0.25">
      <c r="A10" s="11">
        <v>45927</v>
      </c>
      <c r="B10" s="12" t="s">
        <v>103</v>
      </c>
      <c r="C10" s="13">
        <v>3163</v>
      </c>
      <c r="D10" s="14"/>
      <c r="E10" s="14" t="s">
        <v>15</v>
      </c>
      <c r="F10" s="14"/>
      <c r="G10" s="15"/>
      <c r="H10" s="16">
        <v>256</v>
      </c>
      <c r="I10" s="17">
        <v>6.42</v>
      </c>
      <c r="J10" s="18"/>
      <c r="K10" s="19">
        <v>8667</v>
      </c>
      <c r="L10" s="20">
        <v>45924</v>
      </c>
      <c r="M10" s="21">
        <v>86.684600000000003</v>
      </c>
      <c r="N10" s="22">
        <f>P10/M10</f>
        <v>8863.5586943932376</v>
      </c>
      <c r="O10" s="23">
        <f t="shared" si="0"/>
        <v>-196.5586943932376</v>
      </c>
      <c r="P10">
        <v>768334.04</v>
      </c>
      <c r="Q10" t="s">
        <v>105</v>
      </c>
    </row>
    <row r="11" spans="1:17" x14ac:dyDescent="0.25">
      <c r="A11" s="11"/>
      <c r="B11" s="12"/>
      <c r="C11" s="13"/>
      <c r="D11" s="14"/>
      <c r="E11" s="14"/>
      <c r="F11" s="14"/>
      <c r="G11" s="15"/>
      <c r="H11" s="16"/>
      <c r="I11" s="17"/>
      <c r="J11" s="18"/>
      <c r="K11" s="19"/>
      <c r="L11" s="20"/>
      <c r="M11" s="21"/>
      <c r="N11" s="22"/>
      <c r="O11" s="23">
        <f t="shared" si="0"/>
        <v>0</v>
      </c>
    </row>
    <row r="12" spans="1:17" x14ac:dyDescent="0.25">
      <c r="A12" s="11">
        <v>45933</v>
      </c>
      <c r="B12" s="12" t="s">
        <v>103</v>
      </c>
      <c r="C12" s="13">
        <v>5390</v>
      </c>
      <c r="D12" s="14"/>
      <c r="E12" s="14" t="s">
        <v>15</v>
      </c>
      <c r="F12" s="14"/>
      <c r="G12" s="15"/>
      <c r="H12" s="16">
        <v>289</v>
      </c>
      <c r="I12" s="17">
        <v>7.2249999999999996</v>
      </c>
      <c r="J12" s="18"/>
      <c r="K12" s="19">
        <v>9753.75</v>
      </c>
      <c r="L12" s="20">
        <v>45930</v>
      </c>
      <c r="M12" s="21">
        <v>86.182299999999998</v>
      </c>
      <c r="N12" s="22">
        <f>P12/M12</f>
        <v>9753.7498999214458</v>
      </c>
      <c r="O12" s="23">
        <f t="shared" si="0"/>
        <v>1.0007855416915845E-4</v>
      </c>
      <c r="P12" s="121">
        <v>840600.6</v>
      </c>
      <c r="Q12" t="s">
        <v>105</v>
      </c>
    </row>
    <row r="13" spans="1:17" x14ac:dyDescent="0.25">
      <c r="A13" s="11">
        <v>45941</v>
      </c>
      <c r="B13" s="12" t="s">
        <v>103</v>
      </c>
      <c r="C13" s="13">
        <v>9231</v>
      </c>
      <c r="D13" s="14"/>
      <c r="E13" s="14" t="s">
        <v>15</v>
      </c>
      <c r="F13" s="14"/>
      <c r="G13" s="15"/>
      <c r="H13" s="16">
        <v>240</v>
      </c>
      <c r="I13" s="17">
        <v>6.0225999999999997</v>
      </c>
      <c r="J13" s="18"/>
      <c r="K13" s="19">
        <v>8130.54</v>
      </c>
      <c r="L13" s="20">
        <v>45938</v>
      </c>
      <c r="M13" s="21">
        <v>85.212199999999996</v>
      </c>
      <c r="N13" s="22">
        <f>P13/M13</f>
        <v>8236.2409373305709</v>
      </c>
      <c r="O13" s="23">
        <f t="shared" si="0"/>
        <v>-105.70093733057092</v>
      </c>
      <c r="P13">
        <v>701828.21</v>
      </c>
      <c r="Q13" t="s">
        <v>105</v>
      </c>
    </row>
    <row r="14" spans="1:17" x14ac:dyDescent="0.25">
      <c r="A14" s="11">
        <v>45948</v>
      </c>
      <c r="B14" s="12" t="s">
        <v>103</v>
      </c>
      <c r="C14" s="13">
        <v>8230</v>
      </c>
      <c r="D14" s="14"/>
      <c r="E14" s="14" t="s">
        <v>15</v>
      </c>
      <c r="F14" s="14"/>
      <c r="G14" s="15"/>
      <c r="H14" s="16">
        <v>256</v>
      </c>
      <c r="I14" s="17">
        <v>6.45</v>
      </c>
      <c r="J14" s="18"/>
      <c r="K14" s="19">
        <v>8707.5</v>
      </c>
      <c r="L14" s="20">
        <v>45945</v>
      </c>
      <c r="M14" s="21">
        <v>83.157200000000003</v>
      </c>
      <c r="N14" s="22">
        <f>P14/M14</f>
        <v>8626.9156489155484</v>
      </c>
      <c r="O14" s="23">
        <f t="shared" si="0"/>
        <v>80.584351084451555</v>
      </c>
      <c r="P14">
        <v>717390.15</v>
      </c>
      <c r="Q14" t="s">
        <v>105</v>
      </c>
    </row>
    <row r="15" spans="1:17" x14ac:dyDescent="0.25">
      <c r="A15" s="11">
        <v>45955</v>
      </c>
      <c r="B15" s="12" t="s">
        <v>103</v>
      </c>
      <c r="C15" s="13">
        <v>6347</v>
      </c>
      <c r="D15" s="14"/>
      <c r="E15" s="14" t="s">
        <v>15</v>
      </c>
      <c r="F15" s="14"/>
      <c r="G15" s="15"/>
      <c r="H15" s="16">
        <v>263</v>
      </c>
      <c r="I15" s="17">
        <v>6.5782999999999996</v>
      </c>
      <c r="J15" s="18"/>
      <c r="K15" s="19">
        <v>8880.75</v>
      </c>
      <c r="L15" s="20">
        <v>45952</v>
      </c>
      <c r="M15" s="21">
        <v>84.601399999999998</v>
      </c>
      <c r="N15" s="22">
        <f>P15/M15</f>
        <v>8786.3126378523284</v>
      </c>
      <c r="O15" s="23">
        <f t="shared" si="0"/>
        <v>94.437362147671593</v>
      </c>
      <c r="P15" s="121">
        <v>743334.35</v>
      </c>
      <c r="Q15" t="s">
        <v>105</v>
      </c>
    </row>
    <row r="16" spans="1:17" x14ac:dyDescent="0.25">
      <c r="A16" s="11">
        <v>45956</v>
      </c>
      <c r="B16" s="12" t="s">
        <v>107</v>
      </c>
      <c r="C16" s="13">
        <v>999</v>
      </c>
      <c r="D16" s="14"/>
      <c r="E16" s="14" t="s">
        <v>108</v>
      </c>
      <c r="F16" s="14"/>
      <c r="G16" s="15">
        <v>152</v>
      </c>
      <c r="H16" s="16">
        <v>25</v>
      </c>
      <c r="I16" s="17"/>
      <c r="J16" s="18"/>
      <c r="K16" s="19">
        <v>440.8</v>
      </c>
      <c r="L16" s="20"/>
      <c r="M16" s="21"/>
      <c r="N16" s="22"/>
      <c r="O16" s="23">
        <f t="shared" si="0"/>
        <v>440.8</v>
      </c>
    </row>
    <row r="17" spans="1:17" x14ac:dyDescent="0.25">
      <c r="A17" s="11"/>
      <c r="B17" s="12" t="s">
        <v>109</v>
      </c>
      <c r="C17" s="13"/>
      <c r="D17" s="14"/>
      <c r="E17" s="14"/>
      <c r="F17" s="14"/>
      <c r="G17" s="15">
        <v>152</v>
      </c>
      <c r="H17" s="16"/>
      <c r="I17" s="17"/>
      <c r="J17" s="18"/>
      <c r="K17" s="19">
        <v>85.12</v>
      </c>
      <c r="L17" s="20">
        <v>45959</v>
      </c>
      <c r="M17" s="21">
        <v>82.650300000000001</v>
      </c>
      <c r="N17" s="22">
        <f>P17/M17</f>
        <v>9407.4189688361694</v>
      </c>
      <c r="O17" s="23">
        <f t="shared" si="0"/>
        <v>-9322.2989688361686</v>
      </c>
      <c r="P17" s="121">
        <v>777526</v>
      </c>
      <c r="Q17" t="s">
        <v>105</v>
      </c>
    </row>
    <row r="18" spans="1:17" x14ac:dyDescent="0.25">
      <c r="A18" s="11"/>
      <c r="B18" s="12"/>
      <c r="C18" s="13"/>
      <c r="D18" s="14"/>
      <c r="E18" s="14"/>
      <c r="F18" s="14"/>
      <c r="G18" s="15"/>
      <c r="H18" s="16"/>
      <c r="I18" s="17"/>
      <c r="J18" s="18"/>
      <c r="K18" s="19"/>
      <c r="L18" s="20"/>
      <c r="M18" s="21"/>
      <c r="N18" s="22"/>
      <c r="O18" s="23">
        <f t="shared" si="0"/>
        <v>0</v>
      </c>
    </row>
    <row r="19" spans="1:17" x14ac:dyDescent="0.25">
      <c r="A19" s="129" t="s">
        <v>110</v>
      </c>
      <c r="B19" s="12"/>
      <c r="C19" s="13"/>
      <c r="D19" s="14"/>
      <c r="E19" s="14"/>
      <c r="F19" s="14"/>
      <c r="G19" s="15"/>
      <c r="H19" s="16"/>
      <c r="I19" s="17"/>
      <c r="J19" s="18"/>
      <c r="K19" s="19"/>
      <c r="L19" s="20"/>
      <c r="M19" s="21"/>
      <c r="N19" s="22"/>
      <c r="O19" s="23">
        <f t="shared" si="0"/>
        <v>0</v>
      </c>
    </row>
    <row r="20" spans="1:17" x14ac:dyDescent="0.25">
      <c r="A20" s="11">
        <v>45962</v>
      </c>
      <c r="B20" s="12" t="s">
        <v>103</v>
      </c>
      <c r="C20" s="13">
        <v>8231</v>
      </c>
      <c r="D20" s="14"/>
      <c r="E20" s="14" t="s">
        <v>15</v>
      </c>
      <c r="F20" s="14"/>
      <c r="G20" s="15"/>
      <c r="H20" s="16">
        <v>255</v>
      </c>
      <c r="I20" s="17">
        <v>6.4476000000000004</v>
      </c>
      <c r="J20" s="18"/>
      <c r="K20" s="19">
        <v>8704.2900000000009</v>
      </c>
      <c r="L20" s="20"/>
      <c r="M20" s="21"/>
      <c r="N20" s="22"/>
      <c r="O20" s="23">
        <f t="shared" si="0"/>
        <v>8704.2900000000009</v>
      </c>
    </row>
    <row r="21" spans="1:17" x14ac:dyDescent="0.25">
      <c r="A21" s="11">
        <v>45970</v>
      </c>
      <c r="B21" s="12" t="s">
        <v>103</v>
      </c>
      <c r="C21" s="13">
        <v>3165</v>
      </c>
      <c r="D21" s="14"/>
      <c r="E21" s="14" t="s">
        <v>15</v>
      </c>
      <c r="F21" s="14"/>
      <c r="G21" s="15"/>
      <c r="H21" s="16">
        <v>246</v>
      </c>
      <c r="I21" s="17">
        <v>6.1833</v>
      </c>
      <c r="J21" s="18"/>
      <c r="K21" s="19">
        <v>8656.67</v>
      </c>
      <c r="L21" s="20">
        <v>45967</v>
      </c>
      <c r="M21" s="21">
        <v>84.436000000000007</v>
      </c>
      <c r="N21" s="22">
        <f>P21/M21</f>
        <v>8682.1803496139073</v>
      </c>
      <c r="O21" s="23">
        <f t="shared" si="0"/>
        <v>-25.510349613907238</v>
      </c>
      <c r="P21">
        <v>733088.58</v>
      </c>
      <c r="Q21" t="s">
        <v>105</v>
      </c>
    </row>
    <row r="22" spans="1:17" x14ac:dyDescent="0.25">
      <c r="A22" s="11">
        <v>45976</v>
      </c>
      <c r="B22" s="12" t="s">
        <v>103</v>
      </c>
      <c r="C22" s="13">
        <v>7568</v>
      </c>
      <c r="D22" s="14"/>
      <c r="E22" s="14" t="s">
        <v>15</v>
      </c>
      <c r="F22" s="14"/>
      <c r="G22" s="15"/>
      <c r="H22" s="16">
        <v>293</v>
      </c>
      <c r="I22" s="17">
        <v>7.3788999999999998</v>
      </c>
      <c r="J22" s="18"/>
      <c r="K22" s="19">
        <v>10330.42</v>
      </c>
      <c r="L22" s="20"/>
      <c r="M22" s="21"/>
      <c r="N22" s="22"/>
      <c r="O22" s="23">
        <f t="shared" si="0"/>
        <v>10330.42</v>
      </c>
    </row>
    <row r="23" spans="1:17" x14ac:dyDescent="0.25">
      <c r="A23" s="11">
        <v>45980</v>
      </c>
      <c r="B23" s="12" t="s">
        <v>103</v>
      </c>
      <c r="C23" s="13">
        <v>3165</v>
      </c>
      <c r="D23" s="14"/>
      <c r="E23" s="14" t="s">
        <v>15</v>
      </c>
      <c r="F23" s="14"/>
      <c r="G23" s="15"/>
      <c r="H23" s="16">
        <v>6</v>
      </c>
      <c r="I23" s="17">
        <v>0.5</v>
      </c>
      <c r="J23" s="18"/>
      <c r="K23" s="19">
        <v>560.41999999999996</v>
      </c>
      <c r="L23" s="20">
        <v>45979</v>
      </c>
      <c r="M23" s="21">
        <v>84.375399999999999</v>
      </c>
      <c r="N23" s="22">
        <f>P23/M23</f>
        <v>10382.857799785246</v>
      </c>
      <c r="O23" s="23">
        <f t="shared" si="0"/>
        <v>-9822.4377997852462</v>
      </c>
      <c r="P23" s="121">
        <v>876057.78</v>
      </c>
      <c r="Q23" t="s">
        <v>105</v>
      </c>
    </row>
    <row r="24" spans="1:17" x14ac:dyDescent="0.25">
      <c r="A24" s="11">
        <v>45982</v>
      </c>
      <c r="B24" s="12" t="s">
        <v>103</v>
      </c>
      <c r="C24" s="13">
        <v>442</v>
      </c>
      <c r="D24" s="14"/>
      <c r="E24" s="14" t="s">
        <v>15</v>
      </c>
      <c r="F24" s="14"/>
      <c r="G24" s="15"/>
      <c r="H24" s="16">
        <v>407</v>
      </c>
      <c r="I24" s="17">
        <v>10.236700000000001</v>
      </c>
      <c r="J24" s="18"/>
      <c r="K24" s="19">
        <v>14331.33</v>
      </c>
      <c r="L24" s="20">
        <v>45981</v>
      </c>
      <c r="M24" s="21">
        <v>84.182500000000005</v>
      </c>
      <c r="N24" s="22">
        <f>P24/M24</f>
        <v>15115.404389273304</v>
      </c>
      <c r="O24" s="23">
        <f t="shared" si="0"/>
        <v>-784.0743892733044</v>
      </c>
      <c r="P24" s="225">
        <v>1272452.53</v>
      </c>
      <c r="Q24" t="s">
        <v>105</v>
      </c>
    </row>
    <row r="25" spans="1:17" x14ac:dyDescent="0.25">
      <c r="A25" s="11">
        <v>45990</v>
      </c>
      <c r="B25" s="12" t="s">
        <v>103</v>
      </c>
      <c r="C25" s="13">
        <v>9231</v>
      </c>
      <c r="D25" s="14"/>
      <c r="E25" s="14" t="s">
        <v>15</v>
      </c>
      <c r="F25" s="14"/>
      <c r="G25" s="15"/>
      <c r="H25" s="16">
        <v>242</v>
      </c>
      <c r="I25" s="17">
        <v>6.0833000000000004</v>
      </c>
      <c r="J25" s="18"/>
      <c r="K25" s="19">
        <v>8516.67</v>
      </c>
      <c r="L25" s="20"/>
      <c r="M25" s="21"/>
      <c r="N25" s="22"/>
      <c r="O25" s="23">
        <f t="shared" si="0"/>
        <v>8516.67</v>
      </c>
    </row>
    <row r="26" spans="1:17" x14ac:dyDescent="0.25">
      <c r="A26" s="11"/>
      <c r="B26" s="12"/>
      <c r="C26" s="13"/>
      <c r="D26" s="14"/>
      <c r="E26" s="14"/>
      <c r="F26" s="14"/>
      <c r="G26" s="15"/>
      <c r="H26" s="16"/>
      <c r="I26" s="17"/>
      <c r="J26" s="18"/>
      <c r="K26" s="19"/>
      <c r="L26" s="20"/>
      <c r="M26" s="21"/>
      <c r="N26" s="22"/>
      <c r="O26" s="23">
        <f t="shared" si="0"/>
        <v>0</v>
      </c>
    </row>
    <row r="27" spans="1:17" x14ac:dyDescent="0.25">
      <c r="A27" s="129" t="s">
        <v>113</v>
      </c>
      <c r="B27" s="12"/>
      <c r="C27" s="13"/>
      <c r="D27" s="14"/>
      <c r="E27" s="14"/>
      <c r="F27" s="14"/>
      <c r="G27" s="15"/>
      <c r="H27" s="16"/>
      <c r="I27" s="17"/>
      <c r="J27" s="18"/>
      <c r="K27" s="19"/>
      <c r="L27" s="20"/>
      <c r="M27" s="21"/>
      <c r="N27" s="22"/>
      <c r="O27" s="23">
        <f t="shared" si="0"/>
        <v>0</v>
      </c>
    </row>
    <row r="28" spans="1:17" x14ac:dyDescent="0.25">
      <c r="A28" s="11">
        <v>45996</v>
      </c>
      <c r="B28" s="12" t="s">
        <v>103</v>
      </c>
      <c r="C28" s="13">
        <v>7568</v>
      </c>
      <c r="D28" s="14"/>
      <c r="E28" s="14" t="s">
        <v>15</v>
      </c>
      <c r="F28" s="14"/>
      <c r="G28" s="15"/>
      <c r="H28" s="16">
        <v>231</v>
      </c>
      <c r="I28" s="17">
        <v>5.7750000000000004</v>
      </c>
      <c r="J28" s="18"/>
      <c r="K28" s="19">
        <v>8211.67</v>
      </c>
      <c r="L28" s="20">
        <v>45992</v>
      </c>
      <c r="M28" s="21">
        <v>81.357500000000002</v>
      </c>
      <c r="N28" s="22">
        <f>P28/M28</f>
        <v>8347.1726638601231</v>
      </c>
      <c r="O28" s="23">
        <f t="shared" si="0"/>
        <v>-135.50266386012299</v>
      </c>
      <c r="P28" s="121">
        <v>679105.1</v>
      </c>
      <c r="Q28" t="s">
        <v>105</v>
      </c>
    </row>
    <row r="29" spans="1:17" x14ac:dyDescent="0.25">
      <c r="A29" s="11">
        <v>46000</v>
      </c>
      <c r="B29" s="12" t="s">
        <v>103</v>
      </c>
      <c r="C29" s="13">
        <v>442</v>
      </c>
      <c r="D29" s="14"/>
      <c r="E29" s="14" t="s">
        <v>15</v>
      </c>
      <c r="F29" s="14"/>
      <c r="G29" s="15"/>
      <c r="H29" s="16">
        <v>245</v>
      </c>
      <c r="I29" s="17">
        <v>5.9028</v>
      </c>
      <c r="J29" s="18"/>
      <c r="K29" s="19">
        <v>8390.56</v>
      </c>
      <c r="L29" s="20">
        <v>46000</v>
      </c>
      <c r="M29" s="21">
        <v>82.681399999999996</v>
      </c>
      <c r="N29" s="22">
        <f>P29/M29</f>
        <v>7877.7088922055027</v>
      </c>
      <c r="O29" s="23">
        <f t="shared" si="0"/>
        <v>512.85110779449678</v>
      </c>
      <c r="P29" s="121">
        <v>651340</v>
      </c>
      <c r="Q29" t="s">
        <v>105</v>
      </c>
    </row>
    <row r="30" spans="1:17" x14ac:dyDescent="0.25">
      <c r="A30" s="11">
        <v>46011</v>
      </c>
      <c r="B30" s="12" t="s">
        <v>103</v>
      </c>
      <c r="C30" s="13">
        <v>8230</v>
      </c>
      <c r="D30" s="14"/>
      <c r="E30" s="14" t="s">
        <v>15</v>
      </c>
      <c r="F30" s="14"/>
      <c r="G30" s="15"/>
      <c r="H30" s="16">
        <v>278</v>
      </c>
      <c r="I30" s="17">
        <v>6.7278000000000002</v>
      </c>
      <c r="J30" s="18"/>
      <c r="K30" s="19">
        <v>9545.56</v>
      </c>
      <c r="L30" s="20">
        <v>46002</v>
      </c>
      <c r="M30" s="21">
        <v>82.573700000000002</v>
      </c>
      <c r="N30" s="22">
        <f>P30/M30</f>
        <v>8171.890807848019</v>
      </c>
      <c r="O30" s="23">
        <f t="shared" si="0"/>
        <v>1373.6691921519805</v>
      </c>
      <c r="P30">
        <v>674783.26</v>
      </c>
      <c r="Q30" t="s">
        <v>105</v>
      </c>
    </row>
    <row r="31" spans="1:17" x14ac:dyDescent="0.25">
      <c r="A31" s="11"/>
      <c r="B31" s="12" t="s">
        <v>107</v>
      </c>
      <c r="C31" s="13"/>
      <c r="D31" s="14" t="s">
        <v>114</v>
      </c>
      <c r="E31" s="14" t="s">
        <v>108</v>
      </c>
      <c r="F31" s="14">
        <v>50.3</v>
      </c>
      <c r="G31" s="15">
        <v>2122</v>
      </c>
      <c r="H31" s="16">
        <v>114</v>
      </c>
      <c r="I31" s="17"/>
      <c r="J31" s="18"/>
      <c r="K31" s="19">
        <v>6366</v>
      </c>
      <c r="L31" s="20"/>
      <c r="M31" s="21"/>
      <c r="N31" s="22"/>
      <c r="O31" s="23">
        <f t="shared" si="0"/>
        <v>6366</v>
      </c>
    </row>
    <row r="32" spans="1:17" x14ac:dyDescent="0.25">
      <c r="A32" s="11"/>
      <c r="B32" s="12" t="s">
        <v>109</v>
      </c>
      <c r="C32" s="13"/>
      <c r="D32" s="14"/>
      <c r="E32" s="14"/>
      <c r="F32" s="14"/>
      <c r="G32" s="15">
        <v>2122</v>
      </c>
      <c r="H32" s="16"/>
      <c r="I32" s="17"/>
      <c r="J32" s="18"/>
      <c r="K32" s="19">
        <v>636.6</v>
      </c>
      <c r="L32" s="20">
        <v>46010</v>
      </c>
      <c r="M32" s="21">
        <v>83.231300000000005</v>
      </c>
      <c r="N32" s="22">
        <f>P32/M32</f>
        <v>16543.091240915375</v>
      </c>
      <c r="O32" s="23">
        <f t="shared" si="0"/>
        <v>-15906.491240915375</v>
      </c>
      <c r="P32" s="121">
        <v>1376902.99</v>
      </c>
      <c r="Q32" t="s">
        <v>105</v>
      </c>
    </row>
    <row r="33" spans="1:17" x14ac:dyDescent="0.25">
      <c r="A33" s="11"/>
      <c r="B33" s="12"/>
      <c r="C33" s="13"/>
      <c r="D33" s="14"/>
      <c r="E33" s="14"/>
      <c r="F33" s="14"/>
      <c r="G33" s="15"/>
      <c r="H33" s="16"/>
      <c r="I33" s="17"/>
      <c r="J33" s="18"/>
      <c r="K33" s="19"/>
      <c r="L33" s="20">
        <v>46020</v>
      </c>
      <c r="M33" s="21"/>
      <c r="N33" s="478">
        <v>136</v>
      </c>
      <c r="O33" s="23">
        <f t="shared" si="0"/>
        <v>-136</v>
      </c>
      <c r="P33" t="s">
        <v>115</v>
      </c>
    </row>
    <row r="34" spans="1:17" x14ac:dyDescent="0.25">
      <c r="A34" s="11"/>
      <c r="B34" s="12"/>
      <c r="C34" s="13"/>
      <c r="D34" s="14"/>
      <c r="E34" s="14"/>
      <c r="F34" s="14"/>
      <c r="G34" s="15"/>
      <c r="H34" s="16"/>
      <c r="I34" s="17"/>
      <c r="J34" s="18"/>
      <c r="K34" s="19"/>
      <c r="L34" s="20"/>
      <c r="M34" s="21"/>
      <c r="N34" s="22"/>
      <c r="O34" s="23">
        <f t="shared" si="0"/>
        <v>0</v>
      </c>
    </row>
    <row r="35" spans="1:17" x14ac:dyDescent="0.25">
      <c r="A35" s="479">
        <v>2026</v>
      </c>
      <c r="B35" s="12"/>
      <c r="C35" s="13"/>
      <c r="D35" s="14"/>
      <c r="E35" s="14"/>
      <c r="F35" s="14"/>
      <c r="G35" s="15"/>
      <c r="H35" s="16"/>
      <c r="I35" s="17"/>
      <c r="J35" s="18"/>
      <c r="K35" s="19"/>
      <c r="L35" s="20"/>
      <c r="M35" s="21"/>
      <c r="N35" s="22"/>
      <c r="O35" s="23">
        <f t="shared" si="0"/>
        <v>0</v>
      </c>
    </row>
    <row r="36" spans="1:17" x14ac:dyDescent="0.25">
      <c r="A36" s="11">
        <v>45661</v>
      </c>
      <c r="B36" s="12" t="s">
        <v>107</v>
      </c>
      <c r="C36" s="13">
        <v>3165</v>
      </c>
      <c r="D36" s="14"/>
      <c r="E36" s="14" t="s">
        <v>108</v>
      </c>
      <c r="F36" s="14"/>
      <c r="G36" s="15">
        <v>2899</v>
      </c>
      <c r="H36" s="16">
        <v>634</v>
      </c>
      <c r="I36" s="17"/>
      <c r="J36" s="18"/>
      <c r="K36" s="19">
        <v>11697</v>
      </c>
      <c r="L36" s="20">
        <v>46034</v>
      </c>
      <c r="M36" s="21">
        <v>81.355699999999999</v>
      </c>
      <c r="N36" s="22">
        <f>P36/M36</f>
        <v>25862.739918653519</v>
      </c>
      <c r="O36" s="23">
        <f t="shared" si="0"/>
        <v>-14165.739918653519</v>
      </c>
      <c r="P36" s="121">
        <v>2104081.31</v>
      </c>
      <c r="Q36" t="s">
        <v>105</v>
      </c>
    </row>
    <row r="37" spans="1:17" x14ac:dyDescent="0.25">
      <c r="A37" s="11"/>
      <c r="B37" s="12" t="s">
        <v>109</v>
      </c>
      <c r="C37" s="13"/>
      <c r="D37" s="14"/>
      <c r="E37" s="14"/>
      <c r="F37" s="14"/>
      <c r="G37" s="15">
        <v>2453</v>
      </c>
      <c r="H37" s="16"/>
      <c r="I37" s="17"/>
      <c r="J37" s="18"/>
      <c r="K37" s="19">
        <v>735.9</v>
      </c>
      <c r="L37" s="20">
        <v>46034</v>
      </c>
      <c r="M37" s="21">
        <v>81.355699999999999</v>
      </c>
      <c r="N37" s="22">
        <f>P37/M37</f>
        <v>11566.454470922135</v>
      </c>
      <c r="O37" s="23">
        <f t="shared" si="0"/>
        <v>-10830.554470922136</v>
      </c>
      <c r="P37" s="121">
        <v>940997</v>
      </c>
      <c r="Q37" t="s">
        <v>105</v>
      </c>
    </row>
    <row r="38" spans="1:17" x14ac:dyDescent="0.25">
      <c r="A38" s="11"/>
      <c r="B38" s="12" t="s">
        <v>103</v>
      </c>
      <c r="C38" s="13"/>
      <c r="D38" s="14"/>
      <c r="E38" s="14" t="s">
        <v>15</v>
      </c>
      <c r="F38" s="14"/>
      <c r="G38" s="15"/>
      <c r="H38" s="16">
        <v>391</v>
      </c>
      <c r="I38" s="17">
        <v>9.5132999999999992</v>
      </c>
      <c r="J38" s="18"/>
      <c r="K38" s="19">
        <v>13368.85</v>
      </c>
      <c r="L38" s="20"/>
      <c r="M38" s="21"/>
      <c r="N38" s="22"/>
      <c r="O38" s="23">
        <f t="shared" si="0"/>
        <v>13368.85</v>
      </c>
    </row>
    <row r="39" spans="1:17" x14ac:dyDescent="0.25">
      <c r="A39" s="11">
        <v>46032</v>
      </c>
      <c r="B39" s="12" t="s">
        <v>103</v>
      </c>
      <c r="C39" s="13">
        <v>8230</v>
      </c>
      <c r="D39" s="14"/>
      <c r="E39" s="14" t="s">
        <v>15</v>
      </c>
      <c r="F39" s="14"/>
      <c r="G39" s="15"/>
      <c r="H39" s="16">
        <v>338</v>
      </c>
      <c r="I39" s="17">
        <v>8.0610999999999997</v>
      </c>
      <c r="J39" s="18"/>
      <c r="K39" s="19">
        <v>11398.33</v>
      </c>
      <c r="L39" s="20"/>
      <c r="M39" s="21"/>
      <c r="N39" s="22"/>
      <c r="O39" s="23">
        <f t="shared" si="0"/>
        <v>11398.33</v>
      </c>
    </row>
    <row r="40" spans="1:17" x14ac:dyDescent="0.25">
      <c r="A40" s="11"/>
      <c r="B40" s="12" t="s">
        <v>107</v>
      </c>
      <c r="C40" s="13"/>
      <c r="D40" s="14"/>
      <c r="E40" s="14" t="s">
        <v>108</v>
      </c>
      <c r="F40" s="14"/>
      <c r="G40" s="15">
        <v>1520</v>
      </c>
      <c r="H40" s="16">
        <v>90</v>
      </c>
      <c r="I40" s="17"/>
      <c r="J40" s="18"/>
      <c r="K40" s="19">
        <v>4560</v>
      </c>
      <c r="L40" s="20"/>
      <c r="M40" s="21"/>
      <c r="N40" s="22"/>
      <c r="O40" s="23">
        <f t="shared" si="0"/>
        <v>4560</v>
      </c>
    </row>
    <row r="41" spans="1:17" x14ac:dyDescent="0.25">
      <c r="A41" s="11"/>
      <c r="B41" s="12" t="s">
        <v>109</v>
      </c>
      <c r="C41" s="13"/>
      <c r="D41" s="14"/>
      <c r="E41" s="14"/>
      <c r="F41" s="14"/>
      <c r="G41" s="15">
        <v>150</v>
      </c>
      <c r="H41" s="16"/>
      <c r="I41" s="17"/>
      <c r="J41" s="18"/>
      <c r="K41" s="19">
        <v>456</v>
      </c>
      <c r="L41" s="20"/>
      <c r="M41" s="21"/>
      <c r="N41" s="22"/>
      <c r="O41" s="23">
        <f t="shared" si="0"/>
        <v>456</v>
      </c>
    </row>
    <row r="42" spans="1:17" x14ac:dyDescent="0.25">
      <c r="A42" s="11">
        <v>46035</v>
      </c>
      <c r="B42" s="12" t="s">
        <v>103</v>
      </c>
      <c r="C42" s="13">
        <v>7568</v>
      </c>
      <c r="D42" s="14"/>
      <c r="E42" s="14" t="s">
        <v>15</v>
      </c>
      <c r="F42" s="14"/>
      <c r="G42" s="15"/>
      <c r="H42" s="16">
        <v>315</v>
      </c>
      <c r="I42" s="17">
        <v>7.8417000000000003</v>
      </c>
      <c r="J42" s="18"/>
      <c r="K42" s="19">
        <v>11882.53</v>
      </c>
      <c r="L42" s="20">
        <v>46037</v>
      </c>
      <c r="M42" s="21">
        <v>81.713899999999995</v>
      </c>
      <c r="N42" s="22">
        <f>P42/M42</f>
        <v>8257.8760773870799</v>
      </c>
      <c r="O42" s="23">
        <f t="shared" si="0"/>
        <v>3624.6539226129207</v>
      </c>
      <c r="P42">
        <v>674783.26</v>
      </c>
      <c r="Q42" t="s">
        <v>105</v>
      </c>
    </row>
    <row r="43" spans="1:17" x14ac:dyDescent="0.25">
      <c r="A43" s="11">
        <v>46038</v>
      </c>
      <c r="B43" s="12" t="s">
        <v>107</v>
      </c>
      <c r="C43" s="13">
        <v>442</v>
      </c>
      <c r="D43" s="14"/>
      <c r="E43" s="14" t="s">
        <v>108</v>
      </c>
      <c r="F43" s="14"/>
      <c r="G43" s="15">
        <v>2206</v>
      </c>
      <c r="H43" s="16">
        <v>118</v>
      </c>
      <c r="I43" s="17"/>
      <c r="J43" s="18"/>
      <c r="K43" s="19">
        <v>6948.9</v>
      </c>
      <c r="L43" s="20"/>
      <c r="M43" s="21"/>
      <c r="N43" s="22"/>
      <c r="O43" s="23">
        <f t="shared" si="0"/>
        <v>6948.9</v>
      </c>
    </row>
    <row r="44" spans="1:17" x14ac:dyDescent="0.25">
      <c r="A44" s="11"/>
      <c r="B44" s="12" t="s">
        <v>109</v>
      </c>
      <c r="C44" s="13"/>
      <c r="D44" s="14"/>
      <c r="E44" s="14"/>
      <c r="F44" s="14"/>
      <c r="G44" s="15">
        <v>2206</v>
      </c>
      <c r="H44" s="16"/>
      <c r="I44" s="17"/>
      <c r="J44" s="18"/>
      <c r="K44" s="19">
        <v>661.8</v>
      </c>
      <c r="L44" s="20">
        <v>46041</v>
      </c>
      <c r="M44" s="21">
        <v>80.9465</v>
      </c>
      <c r="N44" s="22">
        <f>P44/M44</f>
        <v>5758.5499064196729</v>
      </c>
      <c r="O44" s="23">
        <f t="shared" si="0"/>
        <v>-5096.7499064196727</v>
      </c>
      <c r="P44">
        <v>466134.46</v>
      </c>
      <c r="Q44" t="s">
        <v>105</v>
      </c>
    </row>
    <row r="45" spans="1:17" x14ac:dyDescent="0.25">
      <c r="A45" s="11">
        <v>46043</v>
      </c>
      <c r="B45" s="12" t="s">
        <v>103</v>
      </c>
      <c r="C45" s="13">
        <v>8230</v>
      </c>
      <c r="D45" s="14"/>
      <c r="E45" s="14" t="s">
        <v>15</v>
      </c>
      <c r="F45" s="14"/>
      <c r="G45" s="15"/>
      <c r="H45" s="16">
        <v>273</v>
      </c>
      <c r="I45" s="17">
        <v>6.8250000000000002</v>
      </c>
      <c r="J45" s="18"/>
      <c r="K45" s="19">
        <v>10066.879999999999</v>
      </c>
      <c r="L45" s="20">
        <v>46043</v>
      </c>
      <c r="M45" s="21">
        <v>80.937600000000003</v>
      </c>
      <c r="N45" s="22">
        <f>P45/M45</f>
        <v>20854.608982722493</v>
      </c>
      <c r="O45" s="23">
        <f t="shared" si="0"/>
        <v>-10787.728982722494</v>
      </c>
      <c r="P45" s="121">
        <v>1687922</v>
      </c>
      <c r="Q45" t="s">
        <v>105</v>
      </c>
    </row>
    <row r="46" spans="1:17" x14ac:dyDescent="0.25">
      <c r="A46" s="11"/>
      <c r="B46" s="12" t="s">
        <v>107</v>
      </c>
      <c r="C46" s="13"/>
      <c r="D46" s="14"/>
      <c r="E46" s="14" t="s">
        <v>108</v>
      </c>
      <c r="F46" s="14"/>
      <c r="G46" s="15">
        <v>2129</v>
      </c>
      <c r="H46" s="16">
        <v>118</v>
      </c>
      <c r="I46" s="17"/>
      <c r="J46" s="18"/>
      <c r="K46" s="19">
        <v>6706.35</v>
      </c>
      <c r="L46" s="20"/>
      <c r="M46" s="21"/>
      <c r="N46" s="22"/>
      <c r="O46" s="23">
        <f t="shared" si="0"/>
        <v>6706.35</v>
      </c>
    </row>
    <row r="47" spans="1:17" x14ac:dyDescent="0.25">
      <c r="A47" s="11"/>
      <c r="B47" s="12" t="s">
        <v>109</v>
      </c>
      <c r="C47" s="13"/>
      <c r="D47" s="14"/>
      <c r="E47" s="14"/>
      <c r="F47" s="14"/>
      <c r="G47" s="15">
        <v>2167</v>
      </c>
      <c r="H47" s="16"/>
      <c r="I47" s="17"/>
      <c r="J47" s="18"/>
      <c r="K47" s="19">
        <v>758.45</v>
      </c>
      <c r="L47" s="20"/>
      <c r="M47" s="21"/>
      <c r="N47" s="22"/>
      <c r="O47" s="23">
        <f t="shared" si="0"/>
        <v>758.45</v>
      </c>
    </row>
    <row r="48" spans="1:17" x14ac:dyDescent="0.25">
      <c r="A48" s="11">
        <v>46043</v>
      </c>
      <c r="B48" s="12" t="s">
        <v>107</v>
      </c>
      <c r="C48" s="13">
        <v>704</v>
      </c>
      <c r="D48" s="14"/>
      <c r="E48" s="14" t="s">
        <v>108</v>
      </c>
      <c r="F48" s="14"/>
      <c r="G48" s="15">
        <v>1624</v>
      </c>
      <c r="H48" s="16">
        <v>73</v>
      </c>
      <c r="I48" s="17"/>
      <c r="J48" s="18"/>
      <c r="K48" s="19">
        <v>5115.6000000000004</v>
      </c>
      <c r="L48" s="20"/>
      <c r="M48" s="21"/>
      <c r="N48" s="22"/>
      <c r="O48" s="23">
        <f t="shared" si="0"/>
        <v>5115.6000000000004</v>
      </c>
    </row>
    <row r="49" spans="1:17" x14ac:dyDescent="0.25">
      <c r="A49" s="11"/>
      <c r="B49" s="12" t="s">
        <v>109</v>
      </c>
      <c r="C49" s="13"/>
      <c r="D49" s="14"/>
      <c r="E49" s="14"/>
      <c r="F49" s="14"/>
      <c r="G49" s="15">
        <v>1837</v>
      </c>
      <c r="H49" s="16"/>
      <c r="I49" s="17"/>
      <c r="J49" s="18"/>
      <c r="K49" s="19">
        <v>642.95000000000005</v>
      </c>
      <c r="L49" s="20"/>
      <c r="M49" s="21"/>
      <c r="N49" s="22"/>
      <c r="O49" s="23">
        <f t="shared" si="0"/>
        <v>642.95000000000005</v>
      </c>
    </row>
    <row r="50" spans="1:17" x14ac:dyDescent="0.25">
      <c r="A50" s="11">
        <v>46049</v>
      </c>
      <c r="B50" s="12" t="s">
        <v>107</v>
      </c>
      <c r="C50" s="13">
        <v>4758</v>
      </c>
      <c r="D50" s="14"/>
      <c r="E50" s="14" t="s">
        <v>108</v>
      </c>
      <c r="F50" s="14"/>
      <c r="G50" s="15">
        <v>4878</v>
      </c>
      <c r="H50" s="16">
        <v>245</v>
      </c>
      <c r="I50" s="17"/>
      <c r="J50" s="18"/>
      <c r="K50" s="19">
        <v>15365.7</v>
      </c>
      <c r="L50" s="20"/>
      <c r="M50" s="21"/>
      <c r="N50" s="22"/>
      <c r="O50" s="23">
        <f t="shared" si="0"/>
        <v>15365.7</v>
      </c>
    </row>
    <row r="51" spans="1:17" x14ac:dyDescent="0.25">
      <c r="A51" s="11"/>
      <c r="B51" s="12" t="s">
        <v>109</v>
      </c>
      <c r="C51" s="13"/>
      <c r="D51" s="14"/>
      <c r="E51" s="14"/>
      <c r="F51" s="14"/>
      <c r="G51" s="15">
        <v>5218</v>
      </c>
      <c r="H51" s="16"/>
      <c r="I51" s="17"/>
      <c r="J51" s="18"/>
      <c r="K51" s="19">
        <v>1826.3</v>
      </c>
      <c r="L51" s="11">
        <v>46053</v>
      </c>
      <c r="M51" s="21">
        <v>79.066100000000006</v>
      </c>
      <c r="N51" s="22">
        <f>P51/M51</f>
        <v>4426.6759078796094</v>
      </c>
      <c r="O51" s="23">
        <f t="shared" si="0"/>
        <v>-2600.3759078796093</v>
      </c>
      <c r="P51" s="121">
        <v>350000</v>
      </c>
      <c r="Q51" t="s">
        <v>105</v>
      </c>
    </row>
    <row r="52" spans="1:17" x14ac:dyDescent="0.25">
      <c r="A52" s="11">
        <v>46053</v>
      </c>
      <c r="B52" s="12" t="s">
        <v>103</v>
      </c>
      <c r="C52" s="13">
        <v>3163</v>
      </c>
      <c r="D52" s="14"/>
      <c r="E52" s="14" t="s">
        <v>15</v>
      </c>
      <c r="F52" s="14"/>
      <c r="G52" s="15"/>
      <c r="H52" s="16">
        <v>529</v>
      </c>
      <c r="I52" s="17">
        <v>12.3139</v>
      </c>
      <c r="J52" s="18"/>
      <c r="K52" s="19">
        <v>18162.990000000002</v>
      </c>
      <c r="L52" s="11">
        <v>46053</v>
      </c>
      <c r="M52" s="21">
        <v>79.066100000000006</v>
      </c>
      <c r="N52" s="22">
        <f>P52/M52</f>
        <v>12742.579942604983</v>
      </c>
      <c r="O52" s="23">
        <f t="shared" si="0"/>
        <v>5420.4100573950182</v>
      </c>
      <c r="P52" s="121">
        <v>1007506.1</v>
      </c>
      <c r="Q52" t="s">
        <v>116</v>
      </c>
    </row>
    <row r="53" spans="1:17" x14ac:dyDescent="0.25">
      <c r="A53" s="11"/>
      <c r="B53" s="12" t="s">
        <v>107</v>
      </c>
      <c r="C53" s="13"/>
      <c r="D53" s="14"/>
      <c r="E53" s="14" t="s">
        <v>108</v>
      </c>
      <c r="F53" s="14"/>
      <c r="G53" s="15">
        <v>846</v>
      </c>
      <c r="H53" s="16">
        <v>41</v>
      </c>
      <c r="I53" s="17"/>
      <c r="J53" s="18"/>
      <c r="K53" s="19">
        <v>2664.9</v>
      </c>
      <c r="L53" s="20"/>
      <c r="M53" s="21"/>
      <c r="N53" s="22"/>
      <c r="O53" s="23">
        <f t="shared" si="0"/>
        <v>2664.9</v>
      </c>
    </row>
    <row r="54" spans="1:17" x14ac:dyDescent="0.25">
      <c r="A54" s="11"/>
      <c r="B54" s="12" t="s">
        <v>109</v>
      </c>
      <c r="C54" s="13"/>
      <c r="D54" s="14"/>
      <c r="E54" s="14"/>
      <c r="F54" s="14"/>
      <c r="G54" s="15">
        <v>906</v>
      </c>
      <c r="H54" s="16"/>
      <c r="I54" s="17"/>
      <c r="J54" s="18"/>
      <c r="K54" s="19">
        <v>317.10000000000002</v>
      </c>
      <c r="L54" s="20"/>
      <c r="M54" s="21"/>
      <c r="N54" s="22"/>
      <c r="O54" s="23">
        <f t="shared" si="0"/>
        <v>317.10000000000002</v>
      </c>
    </row>
    <row r="55" spans="1:17" x14ac:dyDescent="0.25">
      <c r="A55" s="11"/>
      <c r="B55" s="12"/>
      <c r="C55" s="13"/>
      <c r="D55" s="14"/>
      <c r="E55" s="14"/>
      <c r="F55" s="14"/>
      <c r="G55" s="15"/>
      <c r="H55" s="16"/>
      <c r="I55" s="17"/>
      <c r="J55" s="18"/>
      <c r="K55" s="19"/>
      <c r="L55" s="20"/>
      <c r="M55" s="21"/>
      <c r="N55" s="22"/>
      <c r="O55" s="23">
        <f t="shared" si="0"/>
        <v>0</v>
      </c>
    </row>
    <row r="56" spans="1:17" x14ac:dyDescent="0.25">
      <c r="A56" s="129" t="s">
        <v>117</v>
      </c>
      <c r="B56" s="12"/>
      <c r="C56" s="13"/>
      <c r="D56" s="14"/>
      <c r="E56" s="14"/>
      <c r="F56" s="14"/>
      <c r="G56" s="15"/>
      <c r="H56" s="16"/>
      <c r="I56" s="17"/>
      <c r="J56" s="18"/>
      <c r="K56" s="19"/>
      <c r="L56" s="20"/>
      <c r="M56" s="21"/>
      <c r="N56" s="22"/>
      <c r="O56" s="23">
        <f t="shared" si="0"/>
        <v>0</v>
      </c>
    </row>
    <row r="57" spans="1:17" x14ac:dyDescent="0.25">
      <c r="A57" s="11">
        <v>46058</v>
      </c>
      <c r="B57" s="12" t="s">
        <v>103</v>
      </c>
      <c r="C57" s="13">
        <v>9190</v>
      </c>
      <c r="D57" s="14"/>
      <c r="E57" s="14" t="s">
        <v>15</v>
      </c>
      <c r="F57" s="14"/>
      <c r="G57" s="15"/>
      <c r="H57" s="16">
        <v>351</v>
      </c>
      <c r="I57" s="17">
        <v>8.3306000000000004</v>
      </c>
      <c r="J57" s="18"/>
      <c r="K57" s="19">
        <v>12597.5</v>
      </c>
      <c r="L57" s="20">
        <v>46055</v>
      </c>
      <c r="M57" s="21">
        <v>78.762</v>
      </c>
      <c r="N57" s="22">
        <f>P57/M57</f>
        <v>20314.364795205809</v>
      </c>
      <c r="O57" s="23">
        <f t="shared" si="0"/>
        <v>-7716.8647952058091</v>
      </c>
      <c r="P57" s="121">
        <v>1600000</v>
      </c>
      <c r="Q57" t="s">
        <v>105</v>
      </c>
    </row>
    <row r="58" spans="1:17" x14ac:dyDescent="0.25">
      <c r="A58" s="11"/>
      <c r="B58" s="12" t="s">
        <v>107</v>
      </c>
      <c r="C58" s="13"/>
      <c r="D58" s="14"/>
      <c r="E58" s="14" t="s">
        <v>108</v>
      </c>
      <c r="F58" s="14"/>
      <c r="G58" s="15">
        <v>2421</v>
      </c>
      <c r="H58" s="16">
        <v>126</v>
      </c>
      <c r="I58" s="17"/>
      <c r="J58" s="18"/>
      <c r="K58" s="19">
        <v>7626.15</v>
      </c>
      <c r="L58" s="20">
        <v>46056</v>
      </c>
      <c r="M58" s="21">
        <v>81.643600000000006</v>
      </c>
      <c r="N58" s="22">
        <f>P58/M58</f>
        <v>20091.450646468307</v>
      </c>
      <c r="O58" s="23">
        <f t="shared" si="0"/>
        <v>-12465.300646468308</v>
      </c>
      <c r="P58" s="121">
        <v>1640338.36</v>
      </c>
      <c r="Q58" t="s">
        <v>118</v>
      </c>
    </row>
    <row r="59" spans="1:17" x14ac:dyDescent="0.25">
      <c r="A59" s="11"/>
      <c r="B59" s="12" t="s">
        <v>109</v>
      </c>
      <c r="C59" s="13"/>
      <c r="D59" s="14"/>
      <c r="E59" s="14"/>
      <c r="F59" s="14"/>
      <c r="G59" s="15">
        <v>2608</v>
      </c>
      <c r="H59" s="16"/>
      <c r="I59" s="17"/>
      <c r="J59" s="18"/>
      <c r="K59" s="19">
        <v>912.8</v>
      </c>
      <c r="L59" s="20">
        <v>46057</v>
      </c>
      <c r="M59" s="21">
        <v>80.060900000000004</v>
      </c>
      <c r="N59" s="22">
        <f>P59/M59</f>
        <v>13442.233100052585</v>
      </c>
      <c r="O59" s="23">
        <f t="shared" si="0"/>
        <v>-12529.433100052585</v>
      </c>
      <c r="P59" s="121">
        <v>1076197.28</v>
      </c>
      <c r="Q59" t="s">
        <v>105</v>
      </c>
    </row>
    <row r="60" spans="1:17" x14ac:dyDescent="0.25">
      <c r="A60" s="11">
        <v>46067</v>
      </c>
      <c r="B60" s="12" t="s">
        <v>103</v>
      </c>
      <c r="C60" s="13">
        <v>7217</v>
      </c>
      <c r="D60" s="14"/>
      <c r="E60" s="14" t="s">
        <v>15</v>
      </c>
      <c r="F60" s="14"/>
      <c r="G60" s="15"/>
      <c r="H60" s="16">
        <v>214</v>
      </c>
      <c r="I60" s="17">
        <v>5.35</v>
      </c>
      <c r="J60" s="18"/>
      <c r="K60" s="19">
        <v>8961.25</v>
      </c>
      <c r="L60" s="20"/>
      <c r="M60" s="21"/>
      <c r="N60" s="22"/>
      <c r="O60" s="23">
        <f t="shared" si="0"/>
        <v>8961.25</v>
      </c>
      <c r="P60" s="121"/>
    </row>
    <row r="61" spans="1:17" x14ac:dyDescent="0.25">
      <c r="A61" s="11"/>
      <c r="B61" s="12" t="s">
        <v>107</v>
      </c>
      <c r="C61" s="13"/>
      <c r="D61" s="14"/>
      <c r="E61" s="14" t="s">
        <v>108</v>
      </c>
      <c r="F61" s="14"/>
      <c r="G61" s="15">
        <v>1977</v>
      </c>
      <c r="H61" s="16">
        <v>114</v>
      </c>
      <c r="I61" s="17"/>
      <c r="J61" s="18"/>
      <c r="K61" s="19">
        <v>7018.35</v>
      </c>
      <c r="L61" s="20"/>
      <c r="M61" s="21"/>
      <c r="N61" s="22"/>
      <c r="O61" s="23">
        <f t="shared" si="0"/>
        <v>7018.35</v>
      </c>
      <c r="P61" s="121"/>
    </row>
    <row r="62" spans="1:17" x14ac:dyDescent="0.25">
      <c r="A62" s="11"/>
      <c r="B62" s="12" t="s">
        <v>109</v>
      </c>
      <c r="C62" s="13"/>
      <c r="D62" s="14"/>
      <c r="E62" s="14"/>
      <c r="F62" s="14"/>
      <c r="G62" s="15">
        <v>2142</v>
      </c>
      <c r="H62" s="16"/>
      <c r="I62" s="17"/>
      <c r="J62" s="18"/>
      <c r="K62" s="19">
        <v>856.8</v>
      </c>
      <c r="L62" s="20">
        <v>46070</v>
      </c>
      <c r="M62" s="21">
        <v>79.684899999999999</v>
      </c>
      <c r="N62" s="22">
        <f>P62/M62</f>
        <v>11970.646759925658</v>
      </c>
      <c r="O62" s="23">
        <f t="shared" si="0"/>
        <v>-11113.846759925658</v>
      </c>
      <c r="P62" s="121">
        <v>953879.79</v>
      </c>
      <c r="Q62" t="s">
        <v>105</v>
      </c>
    </row>
    <row r="63" spans="1:17" x14ac:dyDescent="0.25">
      <c r="A63" s="11">
        <v>46071</v>
      </c>
      <c r="B63" s="12" t="s">
        <v>107</v>
      </c>
      <c r="C63" s="13">
        <v>841</v>
      </c>
      <c r="D63" s="14"/>
      <c r="E63" s="14" t="s">
        <v>108</v>
      </c>
      <c r="F63" s="14"/>
      <c r="G63" s="15">
        <v>3000</v>
      </c>
      <c r="H63" s="16">
        <v>160</v>
      </c>
      <c r="I63" s="17"/>
      <c r="J63" s="18"/>
      <c r="K63" s="19">
        <v>10650</v>
      </c>
      <c r="L63" s="20">
        <v>46072</v>
      </c>
      <c r="M63" s="21">
        <v>81.526899999999998</v>
      </c>
      <c r="N63" s="22">
        <f t="shared" ref="N63:N64" si="1">P63/M63</f>
        <v>23821.924788014752</v>
      </c>
      <c r="O63" s="23">
        <f t="shared" si="0"/>
        <v>-13171.924788014752</v>
      </c>
      <c r="P63" s="121">
        <v>1942127.68</v>
      </c>
      <c r="Q63" t="s">
        <v>105</v>
      </c>
    </row>
    <row r="64" spans="1:17" x14ac:dyDescent="0.25">
      <c r="A64" s="11"/>
      <c r="B64" s="12" t="s">
        <v>109</v>
      </c>
      <c r="C64" s="13"/>
      <c r="D64" s="14"/>
      <c r="E64" s="14"/>
      <c r="F64" s="14"/>
      <c r="G64" s="15">
        <v>3079</v>
      </c>
      <c r="H64" s="16"/>
      <c r="I64" s="17"/>
      <c r="J64" s="18"/>
      <c r="K64" s="19">
        <v>1231.5999999999999</v>
      </c>
      <c r="L64" s="20">
        <v>46072</v>
      </c>
      <c r="M64" s="21">
        <v>81.526899999999998</v>
      </c>
      <c r="N64" s="22">
        <f t="shared" si="1"/>
        <v>2955.7542357185175</v>
      </c>
      <c r="O64" s="23">
        <f t="shared" si="0"/>
        <v>-1724.1542357185176</v>
      </c>
      <c r="P64" s="121">
        <v>240973.48</v>
      </c>
      <c r="Q64" t="s">
        <v>105</v>
      </c>
    </row>
    <row r="65" spans="1:17" x14ac:dyDescent="0.25">
      <c r="A65" s="11">
        <v>46075</v>
      </c>
      <c r="B65" s="12" t="s">
        <v>103</v>
      </c>
      <c r="C65" s="13">
        <v>3163</v>
      </c>
      <c r="D65" s="14"/>
      <c r="E65" s="14" t="s">
        <v>15</v>
      </c>
      <c r="F65" s="14"/>
      <c r="G65" s="15"/>
      <c r="H65" s="16">
        <v>523</v>
      </c>
      <c r="I65" s="17">
        <v>14.527799999999999</v>
      </c>
      <c r="J65" s="18"/>
      <c r="K65" s="19">
        <v>25497.22</v>
      </c>
      <c r="L65" s="20"/>
      <c r="M65" s="21"/>
      <c r="N65" s="22"/>
      <c r="O65" s="23">
        <f t="shared" si="0"/>
        <v>25497.22</v>
      </c>
    </row>
    <row r="66" spans="1:17" x14ac:dyDescent="0.25">
      <c r="A66" s="11">
        <v>46075</v>
      </c>
      <c r="B66" s="12" t="s">
        <v>107</v>
      </c>
      <c r="C66" s="13">
        <v>999</v>
      </c>
      <c r="D66" s="14"/>
      <c r="E66" s="14" t="s">
        <v>108</v>
      </c>
      <c r="F66" s="14"/>
      <c r="G66" s="15">
        <v>756</v>
      </c>
      <c r="H66" s="16">
        <v>40</v>
      </c>
      <c r="I66" s="17"/>
      <c r="J66" s="18"/>
      <c r="K66" s="19">
        <v>2683.8</v>
      </c>
      <c r="L66" s="20"/>
      <c r="M66" s="21"/>
      <c r="N66" s="22"/>
      <c r="O66" s="23">
        <f t="shared" si="0"/>
        <v>2683.8</v>
      </c>
    </row>
    <row r="67" spans="1:17" x14ac:dyDescent="0.25">
      <c r="A67" s="11"/>
      <c r="B67" s="12" t="s">
        <v>109</v>
      </c>
      <c r="C67" s="13"/>
      <c r="D67" s="14"/>
      <c r="E67" s="14"/>
      <c r="F67" s="14"/>
      <c r="G67" s="15">
        <v>839</v>
      </c>
      <c r="H67" s="16"/>
      <c r="I67" s="17"/>
      <c r="J67" s="18"/>
      <c r="K67" s="19">
        <v>335.6</v>
      </c>
      <c r="L67" s="20"/>
      <c r="M67" s="21"/>
      <c r="N67" s="22"/>
      <c r="O67" s="23">
        <f t="shared" si="0"/>
        <v>335.6</v>
      </c>
    </row>
    <row r="68" spans="1:17" x14ac:dyDescent="0.25">
      <c r="A68" s="11">
        <v>46080</v>
      </c>
      <c r="B68" s="12" t="s">
        <v>103</v>
      </c>
      <c r="C68" s="13">
        <v>26920</v>
      </c>
      <c r="D68" s="14"/>
      <c r="E68" s="14" t="s">
        <v>15</v>
      </c>
      <c r="F68" s="14"/>
      <c r="G68" s="15"/>
      <c r="H68" s="16">
        <v>270</v>
      </c>
      <c r="I68" s="17">
        <v>6.75</v>
      </c>
      <c r="J68" s="18"/>
      <c r="K68" s="19">
        <v>11306.25</v>
      </c>
      <c r="L68" s="11">
        <v>46080</v>
      </c>
      <c r="M68" s="21">
        <v>80.206599999999995</v>
      </c>
      <c r="N68" s="22">
        <f>P68/M68</f>
        <v>11252.021030688247</v>
      </c>
      <c r="O68" s="23">
        <f t="shared" si="0"/>
        <v>54.228969311752735</v>
      </c>
      <c r="P68">
        <v>902486.35</v>
      </c>
      <c r="Q68" t="s">
        <v>105</v>
      </c>
    </row>
    <row r="69" spans="1:17" x14ac:dyDescent="0.25">
      <c r="A69" s="11"/>
      <c r="B69" s="12"/>
      <c r="C69" s="13"/>
      <c r="D69" s="14"/>
      <c r="E69" s="14"/>
      <c r="F69" s="14"/>
      <c r="G69" s="15"/>
      <c r="H69" s="16"/>
      <c r="I69" s="17"/>
      <c r="J69" s="18"/>
      <c r="K69" s="19"/>
      <c r="L69" s="20"/>
      <c r="M69" s="21"/>
      <c r="N69" s="22"/>
      <c r="O69" s="23">
        <f t="shared" si="0"/>
        <v>0</v>
      </c>
    </row>
    <row r="70" spans="1:17" x14ac:dyDescent="0.25">
      <c r="A70" s="11"/>
      <c r="B70" s="12"/>
      <c r="C70" s="13"/>
      <c r="D70" s="14"/>
      <c r="E70" s="14"/>
      <c r="F70" s="14"/>
      <c r="G70" s="15"/>
      <c r="H70" s="16"/>
      <c r="I70" s="17"/>
      <c r="J70" s="18"/>
      <c r="K70" s="19"/>
      <c r="L70" s="20"/>
      <c r="M70" s="21"/>
      <c r="N70" s="22"/>
      <c r="O70" s="23">
        <f t="shared" si="0"/>
        <v>0</v>
      </c>
    </row>
    <row r="71" spans="1:17" x14ac:dyDescent="0.25">
      <c r="A71" s="11"/>
      <c r="B71" s="12"/>
      <c r="C71" s="13"/>
      <c r="D71" s="14"/>
      <c r="E71" s="14"/>
      <c r="F71" s="14"/>
      <c r="G71" s="15"/>
      <c r="H71" s="16"/>
      <c r="I71" s="17"/>
      <c r="J71" s="18"/>
      <c r="K71" s="19"/>
      <c r="L71" s="20"/>
      <c r="M71" s="21"/>
      <c r="N71" s="22"/>
      <c r="O71" s="23">
        <f t="shared" si="0"/>
        <v>0</v>
      </c>
    </row>
    <row r="72" spans="1:17" x14ac:dyDescent="0.25">
      <c r="A72" s="11"/>
      <c r="B72" s="12"/>
      <c r="C72" s="13"/>
      <c r="D72" s="14"/>
      <c r="E72" s="14"/>
      <c r="F72" s="14"/>
      <c r="G72" s="15"/>
      <c r="H72" s="16"/>
      <c r="I72" s="17"/>
      <c r="J72" s="18"/>
      <c r="K72" s="19"/>
      <c r="L72" s="20"/>
      <c r="M72" s="21"/>
      <c r="N72" s="22"/>
      <c r="O72" s="23">
        <f t="shared" si="0"/>
        <v>0</v>
      </c>
    </row>
    <row r="73" spans="1:17" x14ac:dyDescent="0.25">
      <c r="A73" s="11"/>
      <c r="B73" s="12"/>
      <c r="C73" s="13"/>
      <c r="D73" s="14"/>
      <c r="E73" s="14"/>
      <c r="F73" s="14"/>
      <c r="G73" s="15"/>
      <c r="H73" s="16"/>
      <c r="I73" s="17"/>
      <c r="J73" s="18"/>
      <c r="K73" s="19"/>
      <c r="L73" s="20"/>
      <c r="M73" s="21"/>
      <c r="N73" s="22"/>
      <c r="O73" s="23">
        <f t="shared" si="0"/>
        <v>0</v>
      </c>
    </row>
    <row r="74" spans="1:17" x14ac:dyDescent="0.25">
      <c r="A74" s="11"/>
      <c r="B74" s="12"/>
      <c r="C74" s="13"/>
      <c r="D74" s="14"/>
      <c r="E74" s="14"/>
      <c r="F74" s="14"/>
      <c r="G74" s="15"/>
      <c r="H74" s="16"/>
      <c r="I74" s="17"/>
      <c r="J74" s="18"/>
      <c r="K74" s="19"/>
      <c r="L74" s="20"/>
      <c r="M74" s="21"/>
      <c r="N74" s="22"/>
      <c r="O74" s="23">
        <f t="shared" si="0"/>
        <v>0</v>
      </c>
    </row>
    <row r="75" spans="1:17" x14ac:dyDescent="0.25">
      <c r="A75" s="11"/>
      <c r="B75" s="12"/>
      <c r="C75" s="13"/>
      <c r="D75" s="14"/>
      <c r="E75" s="14"/>
      <c r="F75" s="14"/>
      <c r="G75" s="15"/>
      <c r="H75" s="16"/>
      <c r="I75" s="17"/>
      <c r="J75" s="18"/>
      <c r="K75" s="19"/>
      <c r="L75" s="20"/>
      <c r="M75" s="21"/>
      <c r="N75" s="22"/>
      <c r="O75" s="23">
        <f t="shared" si="0"/>
        <v>0</v>
      </c>
    </row>
    <row r="76" spans="1:17" x14ac:dyDescent="0.25">
      <c r="A76" s="11"/>
      <c r="B76" s="12"/>
      <c r="C76" s="13"/>
      <c r="D76" s="14"/>
      <c r="E76" s="14"/>
      <c r="F76" s="14"/>
      <c r="G76" s="15"/>
      <c r="H76" s="16"/>
      <c r="I76" s="17"/>
      <c r="J76" s="18"/>
      <c r="K76" s="19"/>
      <c r="L76" s="20"/>
      <c r="M76" s="21"/>
      <c r="N76" s="22"/>
      <c r="O76" s="23">
        <f t="shared" si="0"/>
        <v>0</v>
      </c>
    </row>
    <row r="77" spans="1:17" x14ac:dyDescent="0.25">
      <c r="A77" s="11"/>
      <c r="B77" s="12"/>
      <c r="C77" s="13"/>
      <c r="D77" s="14"/>
      <c r="E77" s="14"/>
      <c r="F77" s="14"/>
      <c r="G77" s="15"/>
      <c r="H77" s="16"/>
      <c r="I77" s="17"/>
      <c r="J77" s="18"/>
      <c r="K77" s="19"/>
      <c r="L77" s="20"/>
      <c r="M77" s="21"/>
      <c r="N77" s="22"/>
      <c r="O77" s="23">
        <f t="shared" si="0"/>
        <v>0</v>
      </c>
    </row>
    <row r="78" spans="1:17" x14ac:dyDescent="0.25">
      <c r="A78" s="11"/>
      <c r="B78" s="12"/>
      <c r="C78" s="13"/>
      <c r="D78" s="14"/>
      <c r="E78" s="14"/>
      <c r="F78" s="14"/>
      <c r="G78" s="15"/>
      <c r="H78" s="16"/>
      <c r="I78" s="17"/>
      <c r="J78" s="18"/>
      <c r="K78" s="19"/>
      <c r="L78" s="20"/>
      <c r="M78" s="21"/>
      <c r="N78" s="22"/>
      <c r="O78" s="23">
        <f t="shared" si="0"/>
        <v>0</v>
      </c>
    </row>
    <row r="79" spans="1:17" x14ac:dyDescent="0.25">
      <c r="A79" s="11"/>
      <c r="B79" s="12"/>
      <c r="C79" s="13"/>
      <c r="D79" s="14"/>
      <c r="E79" s="14"/>
      <c r="F79" s="14"/>
      <c r="G79" s="15"/>
      <c r="H79" s="16"/>
      <c r="I79" s="17"/>
      <c r="J79" s="18"/>
      <c r="K79" s="19"/>
      <c r="L79" s="20"/>
      <c r="M79" s="21"/>
      <c r="N79" s="22"/>
      <c r="O79" s="23">
        <f t="shared" si="0"/>
        <v>0</v>
      </c>
    </row>
    <row r="80" spans="1:17" x14ac:dyDescent="0.25">
      <c r="A80" s="11"/>
      <c r="B80" s="12"/>
      <c r="C80" s="13"/>
      <c r="D80" s="14"/>
      <c r="E80" s="14"/>
      <c r="F80" s="14"/>
      <c r="G80" s="15"/>
      <c r="H80" s="16"/>
      <c r="I80" s="17"/>
      <c r="J80" s="18"/>
      <c r="K80" s="19"/>
      <c r="L80" s="20"/>
      <c r="M80" s="21"/>
      <c r="N80" s="22"/>
      <c r="O80" s="23">
        <f t="shared" si="0"/>
        <v>0</v>
      </c>
    </row>
    <row r="81" spans="1:15" x14ac:dyDescent="0.25">
      <c r="A81" s="11"/>
      <c r="B81" s="12"/>
      <c r="C81" s="13"/>
      <c r="D81" s="14"/>
      <c r="E81" s="14"/>
      <c r="F81" s="14"/>
      <c r="G81" s="15"/>
      <c r="H81" s="16"/>
      <c r="I81" s="17"/>
      <c r="J81" s="18"/>
      <c r="K81" s="19"/>
      <c r="L81" s="20"/>
      <c r="M81" s="21"/>
      <c r="N81" s="22"/>
      <c r="O81" s="23">
        <f t="shared" si="0"/>
        <v>0</v>
      </c>
    </row>
    <row r="82" spans="1:15" x14ac:dyDescent="0.25">
      <c r="A82" s="11"/>
      <c r="B82" s="12"/>
      <c r="C82" s="13"/>
      <c r="D82" s="14"/>
      <c r="E82" s="14"/>
      <c r="F82" s="14"/>
      <c r="G82" s="15"/>
      <c r="H82" s="16"/>
      <c r="I82" s="17"/>
      <c r="J82" s="18"/>
      <c r="K82" s="19"/>
      <c r="L82" s="20"/>
      <c r="M82" s="21"/>
      <c r="N82" s="22"/>
      <c r="O82" s="23">
        <f t="shared" si="0"/>
        <v>0</v>
      </c>
    </row>
    <row r="83" spans="1:15" x14ac:dyDescent="0.25">
      <c r="A83" s="11"/>
      <c r="B83" s="12"/>
      <c r="C83" s="24"/>
      <c r="D83" s="14"/>
      <c r="E83" s="14"/>
      <c r="F83" s="14"/>
      <c r="G83" s="15"/>
      <c r="H83" s="16"/>
      <c r="I83" s="17"/>
      <c r="J83" s="18"/>
      <c r="K83" s="19"/>
      <c r="L83" s="20"/>
      <c r="M83" s="21"/>
      <c r="N83" s="22"/>
      <c r="O83" s="23">
        <f t="shared" si="0"/>
        <v>0</v>
      </c>
    </row>
    <row r="84" spans="1:15" x14ac:dyDescent="0.25">
      <c r="A84" s="25"/>
      <c r="B84" s="25"/>
      <c r="C84" s="26"/>
      <c r="D84" s="25"/>
      <c r="E84" s="27"/>
      <c r="F84" s="28"/>
      <c r="G84" s="25"/>
      <c r="H84" s="25"/>
      <c r="I84" s="25"/>
      <c r="J84" s="25"/>
      <c r="K84" s="29">
        <f>SUM(K7:K83)</f>
        <v>360626.99999999994</v>
      </c>
      <c r="L84" s="29"/>
      <c r="M84" s="29"/>
      <c r="N84" s="29">
        <f>SUM(N7:N83)</f>
        <v>340819.79798453435</v>
      </c>
      <c r="O84" s="29">
        <f>K84-N84</f>
        <v>19807.202015465591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0096-96AD-456A-9755-7665D68FE1F1}">
  <dimension ref="A1:F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3"/>
      <c r="B4" s="893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5758.5499999999993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1624</v>
      </c>
      <c r="C17" s="62">
        <f>B17*B13</f>
        <v>5115.5999999999995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1837</v>
      </c>
      <c r="C18" s="60">
        <f>B18*B14</f>
        <v>642.94999999999993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5758.5499999999993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872A-8FED-47E5-96C4-A909DC214BBD}">
  <dimension ref="A1:F83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3"/>
      <c r="B4" s="893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17531.674999999999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2129</v>
      </c>
      <c r="C17" s="62">
        <f>B17*B13</f>
        <v>6706.3499999999995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2167</v>
      </c>
      <c r="C18" s="60">
        <f>B18*B14</f>
        <v>758.44999999999993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7464.7999999999993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273</v>
      </c>
      <c r="D25" s="87">
        <f>SUM(D26:D74)</f>
        <v>6.8250000000000002</v>
      </c>
      <c r="E25" s="88">
        <f>D25*B7</f>
        <v>10066.875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>
        <v>273</v>
      </c>
      <c r="D29" s="96">
        <f t="shared" si="0"/>
        <v>6.8250000000000002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678F-4A39-4D6D-B41E-B9C80269895E}">
  <dimension ref="A1:G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560" t="s">
        <v>16</v>
      </c>
      <c r="B1" s="561"/>
      <c r="C1" s="560"/>
      <c r="D1" s="562"/>
      <c r="E1" s="561"/>
      <c r="F1" s="561"/>
      <c r="G1" s="561"/>
    </row>
    <row r="2" spans="1:7" x14ac:dyDescent="0.25">
      <c r="A2" s="639" t="s">
        <v>17</v>
      </c>
      <c r="B2" s="563"/>
      <c r="C2" s="564"/>
      <c r="D2" s="565"/>
      <c r="E2" s="561"/>
      <c r="F2" s="561"/>
      <c r="G2" s="561"/>
    </row>
    <row r="3" spans="1:7" x14ac:dyDescent="0.25">
      <c r="A3" s="639" t="s">
        <v>18</v>
      </c>
      <c r="B3" s="563"/>
      <c r="C3" s="564"/>
      <c r="D3" s="565"/>
      <c r="E3" s="561"/>
      <c r="F3" s="561"/>
      <c r="G3" s="561"/>
    </row>
    <row r="4" spans="1:7" x14ac:dyDescent="0.25">
      <c r="A4" s="893"/>
      <c r="B4" s="893"/>
      <c r="C4" s="566"/>
      <c r="D4" s="561"/>
      <c r="E4" s="561"/>
      <c r="F4" s="561"/>
      <c r="G4" s="561"/>
    </row>
    <row r="5" spans="1:7" x14ac:dyDescent="0.25">
      <c r="A5" s="38" t="s">
        <v>19</v>
      </c>
      <c r="B5" s="39">
        <f>SUM(C19+C23+E25+E76)</f>
        <v>7610.7</v>
      </c>
      <c r="C5" s="40"/>
      <c r="D5" s="41" t="s">
        <v>20</v>
      </c>
      <c r="E5" s="561"/>
      <c r="F5" s="42"/>
      <c r="G5" s="41"/>
    </row>
    <row r="6" spans="1:7" x14ac:dyDescent="0.25">
      <c r="A6" s="43"/>
      <c r="B6" s="43"/>
      <c r="C6" s="40"/>
      <c r="D6" s="42"/>
      <c r="E6" s="561"/>
      <c r="F6" s="561"/>
      <c r="G6" s="561"/>
    </row>
    <row r="7" spans="1:7" x14ac:dyDescent="0.25">
      <c r="A7" s="44" t="s">
        <v>21</v>
      </c>
      <c r="B7" s="45">
        <v>1475</v>
      </c>
      <c r="C7" s="46"/>
      <c r="D7" s="42"/>
      <c r="E7" s="561"/>
      <c r="F7" s="561"/>
      <c r="G7" s="561"/>
    </row>
    <row r="8" spans="1:7" x14ac:dyDescent="0.25">
      <c r="A8" s="44" t="s">
        <v>23</v>
      </c>
      <c r="B8" s="45">
        <v>1575</v>
      </c>
      <c r="C8" s="46"/>
      <c r="D8" s="42"/>
      <c r="E8" s="561"/>
      <c r="F8" s="561"/>
      <c r="G8" s="561"/>
    </row>
    <row r="9" spans="1:7" x14ac:dyDescent="0.25">
      <c r="A9" s="44" t="s">
        <v>24</v>
      </c>
      <c r="B9" s="46"/>
      <c r="C9" s="46"/>
      <c r="D9" s="42"/>
      <c r="E9" s="561"/>
      <c r="F9" s="561"/>
      <c r="G9" s="561"/>
    </row>
    <row r="10" spans="1:7" x14ac:dyDescent="0.25">
      <c r="A10" s="44" t="s">
        <v>25</v>
      </c>
      <c r="B10" s="46"/>
      <c r="C10" s="46"/>
      <c r="D10" s="42"/>
      <c r="E10" s="561"/>
      <c r="F10" s="561"/>
      <c r="G10" s="561"/>
    </row>
    <row r="11" spans="1:7" x14ac:dyDescent="0.25">
      <c r="A11" s="567" t="s">
        <v>26</v>
      </c>
      <c r="B11" s="46"/>
      <c r="C11" s="46"/>
      <c r="D11" s="42"/>
      <c r="E11" s="561"/>
      <c r="F11" s="561"/>
      <c r="G11" s="561"/>
    </row>
    <row r="12" spans="1:7" x14ac:dyDescent="0.25">
      <c r="A12" s="48" t="s">
        <v>33</v>
      </c>
      <c r="B12" s="46"/>
      <c r="C12" s="46"/>
      <c r="D12" s="42"/>
      <c r="E12" s="561"/>
      <c r="F12" s="561"/>
      <c r="G12" s="561"/>
    </row>
    <row r="13" spans="1:7" x14ac:dyDescent="0.25">
      <c r="A13" s="44" t="s">
        <v>34</v>
      </c>
      <c r="B13" s="46">
        <v>3.15</v>
      </c>
      <c r="C13" s="46"/>
      <c r="D13" s="42"/>
      <c r="E13" s="561"/>
      <c r="F13" s="561"/>
      <c r="G13" s="561"/>
    </row>
    <row r="14" spans="1:7" x14ac:dyDescent="0.25">
      <c r="A14" s="48" t="s">
        <v>35</v>
      </c>
      <c r="B14" s="46">
        <v>0.3</v>
      </c>
      <c r="C14" s="46"/>
      <c r="D14" s="42"/>
      <c r="E14" s="561"/>
      <c r="F14" s="561"/>
      <c r="G14" s="561"/>
    </row>
    <row r="15" spans="1:7" ht="15.75" thickBot="1" x14ac:dyDescent="0.3">
      <c r="A15" s="43"/>
      <c r="B15" s="43"/>
      <c r="C15" s="40"/>
      <c r="D15" s="42"/>
      <c r="E15" s="561"/>
      <c r="F15" s="561"/>
      <c r="G15" s="56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2206</v>
      </c>
      <c r="C17" s="62">
        <f>B17*B13</f>
        <v>6948.9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2206</v>
      </c>
      <c r="C18" s="60">
        <f>B18*B14</f>
        <v>661.8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7610.7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95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95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8259-75C2-4472-A56D-29AEE0B073BD}">
  <dimension ref="A1:L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140625" customWidth="1"/>
  </cols>
  <sheetData>
    <row r="1" spans="1:12" ht="18" x14ac:dyDescent="0.25">
      <c r="A1" s="480" t="s">
        <v>16</v>
      </c>
      <c r="B1" s="481"/>
      <c r="C1" s="480"/>
      <c r="D1" s="482"/>
      <c r="E1" s="481"/>
      <c r="F1" s="640" t="s">
        <v>16</v>
      </c>
      <c r="G1" s="641"/>
      <c r="H1" s="640"/>
      <c r="I1" s="642"/>
      <c r="J1" s="641"/>
      <c r="K1" s="641"/>
      <c r="L1" s="641"/>
    </row>
    <row r="2" spans="1:12" x14ac:dyDescent="0.25">
      <c r="A2" s="559" t="s">
        <v>17</v>
      </c>
      <c r="B2" s="483"/>
      <c r="C2" s="484"/>
      <c r="D2" s="485"/>
      <c r="E2" s="481"/>
      <c r="F2" s="716" t="s">
        <v>17</v>
      </c>
      <c r="G2" s="643"/>
      <c r="H2" s="644"/>
      <c r="I2" s="645"/>
      <c r="J2" s="641"/>
      <c r="K2" s="641"/>
      <c r="L2" s="641"/>
    </row>
    <row r="3" spans="1:12" x14ac:dyDescent="0.25">
      <c r="A3" s="559" t="s">
        <v>18</v>
      </c>
      <c r="B3" s="483"/>
      <c r="C3" s="484"/>
      <c r="D3" s="485"/>
      <c r="E3" s="481"/>
      <c r="F3" s="716" t="s">
        <v>18</v>
      </c>
      <c r="G3" s="643"/>
      <c r="H3" s="644"/>
      <c r="I3" s="645"/>
      <c r="J3" s="641"/>
      <c r="K3" s="641"/>
      <c r="L3" s="641"/>
    </row>
    <row r="4" spans="1:12" x14ac:dyDescent="0.25">
      <c r="A4" s="893"/>
      <c r="B4" s="893"/>
      <c r="C4" s="486"/>
      <c r="D4" s="481"/>
      <c r="E4" s="481"/>
      <c r="F4" s="893"/>
      <c r="G4" s="893"/>
      <c r="H4" s="646"/>
      <c r="I4" s="641"/>
      <c r="J4" s="641"/>
      <c r="K4" s="641"/>
      <c r="L4" s="641"/>
    </row>
    <row r="5" spans="1:12" x14ac:dyDescent="0.25">
      <c r="A5" s="38" t="s">
        <v>19</v>
      </c>
      <c r="B5" s="39">
        <f>SUM(C19+C23+E25+E76)</f>
        <v>11882.529761904761</v>
      </c>
      <c r="C5" s="40"/>
      <c r="D5" s="41" t="s">
        <v>20</v>
      </c>
      <c r="E5" s="481"/>
      <c r="F5" s="659" t="s">
        <v>19</v>
      </c>
      <c r="G5" s="660">
        <v>11566.458333333334</v>
      </c>
      <c r="H5" s="657"/>
      <c r="I5" s="709" t="s">
        <v>20</v>
      </c>
      <c r="J5" s="641"/>
      <c r="K5" s="648"/>
      <c r="L5" s="709"/>
    </row>
    <row r="6" spans="1:12" x14ac:dyDescent="0.25">
      <c r="A6" s="43"/>
      <c r="B6" s="43"/>
      <c r="C6" s="40"/>
      <c r="D6" s="42"/>
      <c r="E6" s="481"/>
      <c r="F6" s="704"/>
      <c r="G6" s="704"/>
      <c r="H6" s="657"/>
      <c r="I6" s="648"/>
      <c r="J6" s="641"/>
      <c r="K6" s="641"/>
      <c r="L6" s="641"/>
    </row>
    <row r="7" spans="1:12" x14ac:dyDescent="0.25">
      <c r="A7" s="44" t="s">
        <v>21</v>
      </c>
      <c r="B7" s="45">
        <v>1475</v>
      </c>
      <c r="C7" s="46"/>
      <c r="D7" s="42"/>
      <c r="E7" s="481"/>
      <c r="F7" s="661" t="s">
        <v>21</v>
      </c>
      <c r="G7" s="715">
        <v>1475</v>
      </c>
      <c r="H7" s="662"/>
      <c r="I7" s="648"/>
      <c r="J7" s="641"/>
      <c r="K7" s="641"/>
      <c r="L7" s="641"/>
    </row>
    <row r="8" spans="1:12" x14ac:dyDescent="0.25">
      <c r="A8" s="44" t="s">
        <v>23</v>
      </c>
      <c r="B8" s="45">
        <v>1575</v>
      </c>
      <c r="C8" s="46"/>
      <c r="D8" s="42"/>
      <c r="E8" s="481"/>
      <c r="F8" s="661" t="s">
        <v>23</v>
      </c>
      <c r="G8" s="715">
        <v>1575</v>
      </c>
      <c r="H8" s="662"/>
      <c r="I8" s="648"/>
      <c r="J8" s="641"/>
      <c r="K8" s="641"/>
      <c r="L8" s="641"/>
    </row>
    <row r="9" spans="1:12" x14ac:dyDescent="0.25">
      <c r="A9" s="44" t="s">
        <v>24</v>
      </c>
      <c r="B9" s="46"/>
      <c r="C9" s="46"/>
      <c r="D9" s="42"/>
      <c r="E9" s="481"/>
      <c r="F9" s="661" t="s">
        <v>24</v>
      </c>
      <c r="G9" s="662"/>
      <c r="H9" s="662"/>
      <c r="I9" s="648"/>
      <c r="J9" s="641"/>
      <c r="K9" s="641"/>
      <c r="L9" s="641"/>
    </row>
    <row r="10" spans="1:12" x14ac:dyDescent="0.25">
      <c r="A10" s="44" t="s">
        <v>25</v>
      </c>
      <c r="B10" s="46"/>
      <c r="C10" s="46"/>
      <c r="D10" s="42"/>
      <c r="E10" s="481"/>
      <c r="F10" s="661" t="s">
        <v>25</v>
      </c>
      <c r="G10" s="662"/>
      <c r="H10" s="662"/>
      <c r="I10" s="648"/>
      <c r="J10" s="641"/>
      <c r="K10" s="641"/>
      <c r="L10" s="641"/>
    </row>
    <row r="11" spans="1:12" x14ac:dyDescent="0.25">
      <c r="A11" s="487" t="s">
        <v>26</v>
      </c>
      <c r="B11" s="46"/>
      <c r="C11" s="46"/>
      <c r="D11" s="42"/>
      <c r="E11" s="481"/>
      <c r="F11" s="647" t="s">
        <v>26</v>
      </c>
      <c r="G11" s="662"/>
      <c r="H11" s="662"/>
      <c r="I11" s="648"/>
      <c r="J11" s="641"/>
      <c r="K11" s="641"/>
      <c r="L11" s="641"/>
    </row>
    <row r="12" spans="1:12" x14ac:dyDescent="0.25">
      <c r="A12" s="48" t="s">
        <v>33</v>
      </c>
      <c r="B12" s="46"/>
      <c r="C12" s="46"/>
      <c r="D12" s="42"/>
      <c r="E12" s="481"/>
      <c r="F12" s="714" t="s">
        <v>33</v>
      </c>
      <c r="G12" s="662"/>
      <c r="H12" s="662"/>
      <c r="I12" s="648"/>
      <c r="J12" s="641"/>
      <c r="K12" s="641"/>
      <c r="L12" s="641"/>
    </row>
    <row r="13" spans="1:12" x14ac:dyDescent="0.25">
      <c r="A13" s="44" t="s">
        <v>34</v>
      </c>
      <c r="B13" s="46">
        <v>3.15</v>
      </c>
      <c r="C13" s="46"/>
      <c r="D13" s="42"/>
      <c r="E13" s="481"/>
      <c r="F13" s="661" t="s">
        <v>34</v>
      </c>
      <c r="G13" s="662">
        <v>3.15</v>
      </c>
      <c r="H13" s="662"/>
      <c r="I13" s="648"/>
      <c r="J13" s="641"/>
      <c r="K13" s="641"/>
      <c r="L13" s="641"/>
    </row>
    <row r="14" spans="1:12" x14ac:dyDescent="0.25">
      <c r="A14" s="48" t="s">
        <v>35</v>
      </c>
      <c r="B14" s="46">
        <v>0.3</v>
      </c>
      <c r="C14" s="46"/>
      <c r="D14" s="42"/>
      <c r="E14" s="481"/>
      <c r="F14" s="714" t="s">
        <v>35</v>
      </c>
      <c r="G14" s="662">
        <v>0.3</v>
      </c>
      <c r="H14" s="662"/>
      <c r="I14" s="648"/>
      <c r="J14" s="641"/>
      <c r="K14" s="641"/>
      <c r="L14" s="641"/>
    </row>
    <row r="15" spans="1:12" ht="15.75" thickBot="1" x14ac:dyDescent="0.3">
      <c r="A15" s="43"/>
      <c r="B15" s="43"/>
      <c r="C15" s="40"/>
      <c r="D15" s="42"/>
      <c r="E15" s="481"/>
      <c r="F15" s="704"/>
      <c r="G15" s="704"/>
      <c r="H15" s="657"/>
      <c r="I15" s="648"/>
      <c r="J15" s="641"/>
      <c r="K15" s="641"/>
      <c r="L15" s="641"/>
    </row>
    <row r="16" spans="1:12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663" t="s">
        <v>36</v>
      </c>
      <c r="G16" s="664" t="s">
        <v>37</v>
      </c>
      <c r="H16" s="665" t="s">
        <v>38</v>
      </c>
      <c r="I16" s="648"/>
      <c r="J16" s="648"/>
      <c r="K16" s="648"/>
      <c r="L16" s="648"/>
    </row>
    <row r="17" spans="1:11" ht="15.75" thickTop="1" x14ac:dyDescent="0.25">
      <c r="A17" s="64" t="s">
        <v>43</v>
      </c>
      <c r="B17" s="59">
        <v>0</v>
      </c>
      <c r="C17" s="62">
        <f>B17*B13</f>
        <v>0</v>
      </c>
      <c r="D17" s="42"/>
      <c r="E17" s="42"/>
      <c r="F17" s="701" t="s">
        <v>43</v>
      </c>
      <c r="G17" s="702">
        <v>0</v>
      </c>
      <c r="H17" s="703">
        <v>0</v>
      </c>
      <c r="I17" s="648"/>
      <c r="J17" s="648"/>
      <c r="K17" s="648"/>
    </row>
    <row r="18" spans="1:11" ht="15.75" thickBot="1" x14ac:dyDescent="0.3">
      <c r="A18" s="65" t="s">
        <v>44</v>
      </c>
      <c r="B18" s="66">
        <v>0</v>
      </c>
      <c r="C18" s="60">
        <f>B18*B14</f>
        <v>0</v>
      </c>
      <c r="D18" s="42"/>
      <c r="E18" s="42"/>
      <c r="F18" s="697" t="s">
        <v>44</v>
      </c>
      <c r="G18" s="698">
        <v>0</v>
      </c>
      <c r="H18" s="699">
        <v>0</v>
      </c>
      <c r="I18" s="648"/>
      <c r="J18" s="648"/>
      <c r="K18" s="648"/>
    </row>
    <row r="19" spans="1:11" ht="16.5" thickTop="1" thickBot="1" x14ac:dyDescent="0.3">
      <c r="A19" s="67"/>
      <c r="B19" s="68" t="s">
        <v>45</v>
      </c>
      <c r="C19" s="69">
        <f>SUM(C17:C18)</f>
        <v>0</v>
      </c>
      <c r="D19" s="42"/>
      <c r="E19" s="42"/>
      <c r="F19" s="666"/>
      <c r="G19" s="667" t="s">
        <v>45</v>
      </c>
      <c r="H19" s="668">
        <v>0</v>
      </c>
      <c r="I19" s="648"/>
      <c r="J19" s="648"/>
      <c r="K19" s="648"/>
    </row>
    <row r="20" spans="1:11" ht="16.5" thickTop="1" thickBot="1" x14ac:dyDescent="0.3">
      <c r="A20" s="70"/>
      <c r="B20" s="71"/>
      <c r="C20" s="72"/>
      <c r="D20" s="42"/>
      <c r="E20" s="42"/>
      <c r="F20" s="669"/>
      <c r="G20" s="670"/>
      <c r="H20" s="671"/>
      <c r="I20" s="648"/>
      <c r="J20" s="648"/>
      <c r="K20" s="648"/>
    </row>
    <row r="21" spans="1:11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672" t="s">
        <v>46</v>
      </c>
      <c r="G21" s="664" t="s">
        <v>47</v>
      </c>
      <c r="H21" s="665" t="s">
        <v>38</v>
      </c>
      <c r="I21" s="648"/>
      <c r="J21" s="649"/>
      <c r="K21" s="650"/>
    </row>
    <row r="22" spans="1:11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05" t="s">
        <v>48</v>
      </c>
      <c r="G22" s="706">
        <v>0</v>
      </c>
      <c r="H22" s="707">
        <v>0</v>
      </c>
      <c r="I22" s="648"/>
      <c r="J22" s="649"/>
      <c r="K22" s="650"/>
    </row>
    <row r="23" spans="1:11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666"/>
      <c r="G23" s="667" t="s">
        <v>45</v>
      </c>
      <c r="H23" s="668">
        <v>0</v>
      </c>
      <c r="I23" s="648"/>
      <c r="J23" s="648"/>
      <c r="K23" s="648"/>
    </row>
    <row r="24" spans="1:11" ht="16.5" thickTop="1" thickBot="1" x14ac:dyDescent="0.3">
      <c r="A24" s="80"/>
      <c r="B24" s="81"/>
      <c r="C24" s="82"/>
      <c r="D24" s="83" t="s">
        <v>50</v>
      </c>
      <c r="E24" s="54" t="s">
        <v>51</v>
      </c>
      <c r="F24" s="673"/>
      <c r="G24" s="674"/>
      <c r="H24" s="675"/>
      <c r="I24" s="651" t="s">
        <v>50</v>
      </c>
      <c r="J24" s="665" t="s">
        <v>51</v>
      </c>
      <c r="K24" s="648"/>
    </row>
    <row r="25" spans="1:11" ht="16.5" thickTop="1" thickBot="1" x14ac:dyDescent="0.3">
      <c r="A25" s="84" t="s">
        <v>52</v>
      </c>
      <c r="B25" s="85"/>
      <c r="C25" s="86">
        <f>SUM(C26:C74)</f>
        <v>315</v>
      </c>
      <c r="D25" s="87">
        <f>SUM(D26:D74)</f>
        <v>8.0559523809523803</v>
      </c>
      <c r="E25" s="88">
        <f>D25*B7</f>
        <v>11882.529761904761</v>
      </c>
      <c r="F25" s="676" t="s">
        <v>52</v>
      </c>
      <c r="G25" s="677"/>
      <c r="H25" s="708">
        <v>315</v>
      </c>
      <c r="I25" s="652">
        <v>7.8416666666666668</v>
      </c>
      <c r="J25" s="679">
        <v>11566.458333333334</v>
      </c>
      <c r="K25" s="648"/>
    </row>
    <row r="26" spans="1:11" ht="15.75" thickTop="1" x14ac:dyDescent="0.25">
      <c r="A26" s="89" t="s">
        <v>53</v>
      </c>
      <c r="B26" s="90">
        <v>21</v>
      </c>
      <c r="C26" s="658">
        <v>8</v>
      </c>
      <c r="D26" s="92">
        <f t="shared" ref="D26:D59" si="0">C26/B26</f>
        <v>0.38095238095238093</v>
      </c>
      <c r="E26" s="42"/>
      <c r="F26" s="680" t="s">
        <v>53</v>
      </c>
      <c r="G26" s="681">
        <v>21</v>
      </c>
      <c r="H26" s="682"/>
      <c r="I26" s="653">
        <v>0</v>
      </c>
      <c r="J26" s="648"/>
      <c r="K26" s="648">
        <v>8</v>
      </c>
    </row>
    <row r="27" spans="1:11" x14ac:dyDescent="0.25">
      <c r="A27" s="93" t="s">
        <v>58</v>
      </c>
      <c r="B27" s="94">
        <v>20</v>
      </c>
      <c r="C27" s="658"/>
      <c r="D27" s="97">
        <f t="shared" si="0"/>
        <v>0</v>
      </c>
      <c r="E27" s="42"/>
      <c r="F27" s="683" t="s">
        <v>58</v>
      </c>
      <c r="G27" s="684">
        <v>20</v>
      </c>
      <c r="H27" s="685"/>
      <c r="I27" s="655">
        <v>0</v>
      </c>
      <c r="J27" s="648"/>
      <c r="K27" s="648"/>
    </row>
    <row r="28" spans="1:11" x14ac:dyDescent="0.25">
      <c r="A28" s="93" t="s">
        <v>71</v>
      </c>
      <c r="B28" s="94">
        <v>40</v>
      </c>
      <c r="C28" s="658"/>
      <c r="D28" s="96">
        <f t="shared" si="0"/>
        <v>0</v>
      </c>
      <c r="E28" s="42"/>
      <c r="F28" s="683" t="s">
        <v>71</v>
      </c>
      <c r="G28" s="684">
        <v>40</v>
      </c>
      <c r="H28" s="685"/>
      <c r="I28" s="654">
        <v>0</v>
      </c>
      <c r="J28" s="648"/>
      <c r="K28" s="648"/>
    </row>
    <row r="29" spans="1:11" x14ac:dyDescent="0.25">
      <c r="A29" s="93" t="s">
        <v>72</v>
      </c>
      <c r="B29" s="94">
        <v>40</v>
      </c>
      <c r="C29" s="658">
        <v>307</v>
      </c>
      <c r="D29" s="96">
        <f t="shared" si="0"/>
        <v>7.6749999999999998</v>
      </c>
      <c r="E29" s="42"/>
      <c r="F29" s="683" t="s">
        <v>72</v>
      </c>
      <c r="G29" s="684">
        <v>40</v>
      </c>
      <c r="H29" s="685">
        <v>307</v>
      </c>
      <c r="I29" s="654">
        <v>7.6749999999999998</v>
      </c>
      <c r="J29" s="648"/>
      <c r="K29" s="648">
        <v>307</v>
      </c>
    </row>
    <row r="30" spans="1:11" x14ac:dyDescent="0.25">
      <c r="A30" s="93" t="s">
        <v>74</v>
      </c>
      <c r="B30" s="94">
        <v>12</v>
      </c>
      <c r="C30" s="658"/>
      <c r="D30" s="96">
        <f t="shared" si="0"/>
        <v>0</v>
      </c>
      <c r="E30" s="42"/>
      <c r="F30" s="683" t="s">
        <v>74</v>
      </c>
      <c r="G30" s="684">
        <v>12</v>
      </c>
      <c r="H30" s="692"/>
      <c r="I30" s="654">
        <v>0</v>
      </c>
      <c r="J30" s="648"/>
      <c r="K30" s="648"/>
    </row>
    <row r="31" spans="1:11" x14ac:dyDescent="0.25">
      <c r="A31" s="93" t="s">
        <v>89</v>
      </c>
      <c r="B31" s="94">
        <v>48</v>
      </c>
      <c r="C31" s="658"/>
      <c r="D31" s="96">
        <f t="shared" si="0"/>
        <v>0</v>
      </c>
      <c r="E31" s="42"/>
      <c r="F31" s="683" t="s">
        <v>89</v>
      </c>
      <c r="G31" s="684">
        <v>48</v>
      </c>
      <c r="H31" s="685">
        <v>8</v>
      </c>
      <c r="I31" s="654">
        <v>0.16666666666666666</v>
      </c>
      <c r="J31" s="648"/>
      <c r="K31" s="648"/>
    </row>
    <row r="32" spans="1:11" x14ac:dyDescent="0.25">
      <c r="A32" s="93" t="s">
        <v>87</v>
      </c>
      <c r="B32" s="94">
        <v>144</v>
      </c>
      <c r="C32" s="658"/>
      <c r="D32" s="96">
        <f t="shared" si="0"/>
        <v>0</v>
      </c>
      <c r="E32" s="42"/>
      <c r="F32" s="683" t="s">
        <v>87</v>
      </c>
      <c r="G32" s="684">
        <v>144</v>
      </c>
      <c r="H32" s="685"/>
      <c r="I32" s="654">
        <v>0</v>
      </c>
      <c r="J32" s="648"/>
      <c r="K32" s="648"/>
    </row>
    <row r="33" spans="1:9" x14ac:dyDescent="0.25">
      <c r="A33" s="93" t="s">
        <v>88</v>
      </c>
      <c r="B33" s="94">
        <v>72</v>
      </c>
      <c r="C33" s="226"/>
      <c r="D33" s="96">
        <f t="shared" si="0"/>
        <v>0</v>
      </c>
      <c r="E33" s="42"/>
      <c r="F33" s="683" t="s">
        <v>88</v>
      </c>
      <c r="G33" s="684">
        <v>72</v>
      </c>
      <c r="H33" s="692"/>
      <c r="I33" s="654">
        <v>0</v>
      </c>
    </row>
    <row r="34" spans="1:9" x14ac:dyDescent="0.25">
      <c r="A34" s="93" t="s">
        <v>112</v>
      </c>
      <c r="B34" s="94">
        <v>48</v>
      </c>
      <c r="C34" s="226"/>
      <c r="D34" s="96">
        <f t="shared" si="0"/>
        <v>0</v>
      </c>
      <c r="E34" s="42"/>
      <c r="F34" s="683" t="s">
        <v>112</v>
      </c>
      <c r="G34" s="684">
        <v>48</v>
      </c>
      <c r="H34" s="685"/>
      <c r="I34" s="654">
        <v>0</v>
      </c>
    </row>
    <row r="35" spans="1:9" x14ac:dyDescent="0.25">
      <c r="A35" s="93" t="s">
        <v>95</v>
      </c>
      <c r="B35" s="94">
        <v>24</v>
      </c>
      <c r="C35" s="226"/>
      <c r="D35" s="96">
        <f t="shared" si="0"/>
        <v>0</v>
      </c>
      <c r="E35" s="42"/>
      <c r="F35" s="683" t="s">
        <v>95</v>
      </c>
      <c r="G35" s="684">
        <v>24</v>
      </c>
      <c r="H35" s="692"/>
      <c r="I35" s="654">
        <v>0</v>
      </c>
    </row>
    <row r="36" spans="1:9" x14ac:dyDescent="0.25">
      <c r="A36" s="93" t="s">
        <v>96</v>
      </c>
      <c r="B36" s="94">
        <v>22</v>
      </c>
      <c r="C36" s="226"/>
      <c r="D36" s="96">
        <f t="shared" si="0"/>
        <v>0</v>
      </c>
      <c r="E36" s="42"/>
      <c r="F36" s="683" t="s">
        <v>96</v>
      </c>
      <c r="G36" s="684">
        <v>22</v>
      </c>
      <c r="H36" s="692"/>
      <c r="I36" s="654">
        <v>0</v>
      </c>
    </row>
    <row r="37" spans="1:9" x14ac:dyDescent="0.25">
      <c r="A37" s="93" t="s">
        <v>97</v>
      </c>
      <c r="B37" s="94">
        <v>18</v>
      </c>
      <c r="C37" s="226"/>
      <c r="D37" s="96">
        <f t="shared" si="0"/>
        <v>0</v>
      </c>
      <c r="E37" s="42"/>
      <c r="F37" s="683" t="s">
        <v>97</v>
      </c>
      <c r="G37" s="684">
        <v>18</v>
      </c>
      <c r="H37" s="692"/>
      <c r="I37" s="654">
        <v>0</v>
      </c>
    </row>
    <row r="38" spans="1:9" x14ac:dyDescent="0.25">
      <c r="A38" s="93" t="s">
        <v>98</v>
      </c>
      <c r="B38" s="94">
        <v>16</v>
      </c>
      <c r="C38" s="226"/>
      <c r="D38" s="96">
        <f t="shared" si="0"/>
        <v>0</v>
      </c>
      <c r="E38" s="42"/>
      <c r="F38" s="683" t="s">
        <v>98</v>
      </c>
      <c r="G38" s="684">
        <v>16</v>
      </c>
      <c r="H38" s="692"/>
      <c r="I38" s="654">
        <v>0</v>
      </c>
    </row>
    <row r="39" spans="1:9" x14ac:dyDescent="0.25">
      <c r="A39" s="93" t="s">
        <v>99</v>
      </c>
      <c r="B39" s="94">
        <v>14</v>
      </c>
      <c r="C39" s="226"/>
      <c r="D39" s="96">
        <f t="shared" si="0"/>
        <v>0</v>
      </c>
      <c r="E39" s="42"/>
      <c r="F39" s="683" t="s">
        <v>99</v>
      </c>
      <c r="G39" s="684">
        <v>14</v>
      </c>
      <c r="H39" s="692"/>
      <c r="I39" s="654">
        <v>0</v>
      </c>
    </row>
    <row r="40" spans="1:9" x14ac:dyDescent="0.25">
      <c r="A40" s="93" t="s">
        <v>54</v>
      </c>
      <c r="B40" s="94">
        <v>18</v>
      </c>
      <c r="C40" s="226"/>
      <c r="D40" s="96">
        <f t="shared" si="0"/>
        <v>0</v>
      </c>
      <c r="E40" s="42"/>
      <c r="F40" s="683" t="s">
        <v>54</v>
      </c>
      <c r="G40" s="684">
        <v>18</v>
      </c>
      <c r="H40" s="685"/>
      <c r="I40" s="654">
        <v>0</v>
      </c>
    </row>
    <row r="41" spans="1:9" x14ac:dyDescent="0.25">
      <c r="A41" s="93" t="s">
        <v>55</v>
      </c>
      <c r="B41" s="94">
        <v>28</v>
      </c>
      <c r="C41" s="226"/>
      <c r="D41" s="96">
        <f t="shared" si="0"/>
        <v>0</v>
      </c>
      <c r="E41" s="42"/>
      <c r="F41" s="683" t="s">
        <v>55</v>
      </c>
      <c r="G41" s="684">
        <v>28</v>
      </c>
      <c r="H41" s="685"/>
      <c r="I41" s="654">
        <v>0</v>
      </c>
    </row>
    <row r="42" spans="1:9" x14ac:dyDescent="0.25">
      <c r="A42" s="93" t="s">
        <v>56</v>
      </c>
      <c r="B42" s="94">
        <v>55</v>
      </c>
      <c r="C42" s="226"/>
      <c r="D42" s="96">
        <f t="shared" si="0"/>
        <v>0</v>
      </c>
      <c r="E42" s="42"/>
      <c r="F42" s="683" t="s">
        <v>56</v>
      </c>
      <c r="G42" s="684">
        <v>55</v>
      </c>
      <c r="H42" s="685"/>
      <c r="I42" s="654">
        <v>0</v>
      </c>
    </row>
    <row r="43" spans="1:9" x14ac:dyDescent="0.25">
      <c r="A43" s="93" t="s">
        <v>57</v>
      </c>
      <c r="B43" s="94">
        <v>24</v>
      </c>
      <c r="C43" s="226"/>
      <c r="D43" s="96">
        <f t="shared" si="0"/>
        <v>0</v>
      </c>
      <c r="E43" s="42"/>
      <c r="F43" s="683" t="s">
        <v>57</v>
      </c>
      <c r="G43" s="684">
        <v>24</v>
      </c>
      <c r="H43" s="685"/>
      <c r="I43" s="654">
        <v>0</v>
      </c>
    </row>
    <row r="44" spans="1:9" x14ac:dyDescent="0.25">
      <c r="A44" s="98" t="s">
        <v>59</v>
      </c>
      <c r="B44" s="99">
        <v>30</v>
      </c>
      <c r="C44" s="226"/>
      <c r="D44" s="97">
        <f>C44/B44</f>
        <v>0</v>
      </c>
      <c r="E44" s="42"/>
      <c r="F44" s="689" t="s">
        <v>59</v>
      </c>
      <c r="G44" s="690">
        <v>30</v>
      </c>
      <c r="H44" s="691"/>
      <c r="I44" s="655">
        <v>0</v>
      </c>
    </row>
    <row r="45" spans="1:9" x14ac:dyDescent="0.25">
      <c r="A45" s="93" t="s">
        <v>60</v>
      </c>
      <c r="B45" s="94">
        <v>14</v>
      </c>
      <c r="C45" s="226"/>
      <c r="D45" s="96">
        <f t="shared" si="0"/>
        <v>0</v>
      </c>
      <c r="E45" s="42"/>
      <c r="F45" s="683" t="s">
        <v>60</v>
      </c>
      <c r="G45" s="684">
        <v>14</v>
      </c>
      <c r="H45" s="685"/>
      <c r="I45" s="654">
        <v>0</v>
      </c>
    </row>
    <row r="46" spans="1:9" x14ac:dyDescent="0.25">
      <c r="A46" s="93" t="s">
        <v>61</v>
      </c>
      <c r="B46" s="94">
        <v>19</v>
      </c>
      <c r="C46" s="226"/>
      <c r="D46" s="96">
        <f t="shared" si="0"/>
        <v>0</v>
      </c>
      <c r="E46" s="42"/>
      <c r="F46" s="683" t="s">
        <v>61</v>
      </c>
      <c r="G46" s="684">
        <v>19</v>
      </c>
      <c r="H46" s="685"/>
      <c r="I46" s="654">
        <v>0</v>
      </c>
    </row>
    <row r="47" spans="1:9" x14ac:dyDescent="0.25">
      <c r="A47" s="93" t="s">
        <v>62</v>
      </c>
      <c r="B47" s="94">
        <v>20</v>
      </c>
      <c r="C47" s="226"/>
      <c r="D47" s="96">
        <f t="shared" si="0"/>
        <v>0</v>
      </c>
      <c r="E47" s="42"/>
      <c r="F47" s="683" t="s">
        <v>62</v>
      </c>
      <c r="G47" s="684">
        <v>20</v>
      </c>
      <c r="H47" s="685"/>
      <c r="I47" s="654">
        <v>0</v>
      </c>
    </row>
    <row r="48" spans="1:9" x14ac:dyDescent="0.25">
      <c r="A48" s="93" t="s">
        <v>63</v>
      </c>
      <c r="B48" s="94">
        <v>21</v>
      </c>
      <c r="C48" s="226"/>
      <c r="D48" s="96">
        <f t="shared" si="0"/>
        <v>0</v>
      </c>
      <c r="E48" s="42"/>
      <c r="F48" s="683" t="s">
        <v>63</v>
      </c>
      <c r="G48" s="684">
        <v>21</v>
      </c>
      <c r="H48" s="685"/>
      <c r="I48" s="654">
        <v>0</v>
      </c>
    </row>
    <row r="49" spans="1:9" x14ac:dyDescent="0.25">
      <c r="A49" s="93" t="s">
        <v>64</v>
      </c>
      <c r="B49" s="94">
        <v>22</v>
      </c>
      <c r="C49" s="226"/>
      <c r="D49" s="96">
        <f t="shared" si="0"/>
        <v>0</v>
      </c>
      <c r="E49" s="42"/>
      <c r="F49" s="683" t="s">
        <v>64</v>
      </c>
      <c r="G49" s="684">
        <v>22</v>
      </c>
      <c r="H49" s="685"/>
      <c r="I49" s="654">
        <v>0</v>
      </c>
    </row>
    <row r="50" spans="1:9" x14ac:dyDescent="0.25">
      <c r="A50" s="93" t="s">
        <v>65</v>
      </c>
      <c r="B50" s="94">
        <v>30</v>
      </c>
      <c r="C50" s="226"/>
      <c r="D50" s="96">
        <f t="shared" si="0"/>
        <v>0</v>
      </c>
      <c r="E50" s="42"/>
      <c r="F50" s="683" t="s">
        <v>65</v>
      </c>
      <c r="G50" s="684">
        <v>30</v>
      </c>
      <c r="H50" s="685"/>
      <c r="I50" s="654">
        <v>0</v>
      </c>
    </row>
    <row r="51" spans="1:9" x14ac:dyDescent="0.25">
      <c r="A51" s="93" t="s">
        <v>66</v>
      </c>
      <c r="B51" s="94">
        <v>32</v>
      </c>
      <c r="C51" s="226"/>
      <c r="D51" s="96">
        <f t="shared" si="0"/>
        <v>0</v>
      </c>
      <c r="E51" s="42"/>
      <c r="F51" s="683" t="s">
        <v>66</v>
      </c>
      <c r="G51" s="684">
        <v>32</v>
      </c>
      <c r="H51" s="685"/>
      <c r="I51" s="654">
        <v>0</v>
      </c>
    </row>
    <row r="52" spans="1:9" x14ac:dyDescent="0.25">
      <c r="A52" s="93" t="s">
        <v>67</v>
      </c>
      <c r="B52" s="94">
        <v>35</v>
      </c>
      <c r="C52" s="226"/>
      <c r="D52" s="96">
        <f t="shared" si="0"/>
        <v>0</v>
      </c>
      <c r="E52" s="42"/>
      <c r="F52" s="683" t="s">
        <v>67</v>
      </c>
      <c r="G52" s="684">
        <v>35</v>
      </c>
      <c r="H52" s="685"/>
      <c r="I52" s="654">
        <v>0</v>
      </c>
    </row>
    <row r="53" spans="1:9" x14ac:dyDescent="0.25">
      <c r="A53" s="93" t="s">
        <v>68</v>
      </c>
      <c r="B53" s="94">
        <v>50</v>
      </c>
      <c r="C53" s="226"/>
      <c r="D53" s="96">
        <f t="shared" si="0"/>
        <v>0</v>
      </c>
      <c r="E53" s="42"/>
      <c r="F53" s="683" t="s">
        <v>68</v>
      </c>
      <c r="G53" s="684">
        <v>50</v>
      </c>
      <c r="H53" s="685"/>
      <c r="I53" s="654">
        <v>0</v>
      </c>
    </row>
    <row r="54" spans="1:9" x14ac:dyDescent="0.25">
      <c r="A54" s="93" t="s">
        <v>69</v>
      </c>
      <c r="B54" s="94">
        <v>72</v>
      </c>
      <c r="C54" s="226"/>
      <c r="D54" s="96">
        <f t="shared" si="0"/>
        <v>0</v>
      </c>
      <c r="E54" s="42"/>
      <c r="F54" s="683" t="s">
        <v>69</v>
      </c>
      <c r="G54" s="684">
        <v>72</v>
      </c>
      <c r="H54" s="685"/>
      <c r="I54" s="654">
        <v>0</v>
      </c>
    </row>
    <row r="55" spans="1:9" x14ac:dyDescent="0.25">
      <c r="A55" s="93" t="s">
        <v>70</v>
      </c>
      <c r="B55" s="94">
        <v>80</v>
      </c>
      <c r="C55" s="226"/>
      <c r="D55" s="96">
        <f t="shared" si="0"/>
        <v>0</v>
      </c>
      <c r="E55" s="42"/>
      <c r="F55" s="683" t="s">
        <v>70</v>
      </c>
      <c r="G55" s="684">
        <v>80</v>
      </c>
      <c r="H55" s="685"/>
      <c r="I55" s="654">
        <v>0</v>
      </c>
    </row>
    <row r="56" spans="1:9" x14ac:dyDescent="0.25">
      <c r="A56" s="93" t="s">
        <v>73</v>
      </c>
      <c r="B56" s="94">
        <v>10</v>
      </c>
      <c r="C56" s="226"/>
      <c r="D56" s="96">
        <f t="shared" si="0"/>
        <v>0</v>
      </c>
      <c r="E56" s="42"/>
      <c r="F56" s="683" t="s">
        <v>73</v>
      </c>
      <c r="G56" s="684">
        <v>10</v>
      </c>
      <c r="H56" s="692"/>
      <c r="I56" s="654">
        <v>0</v>
      </c>
    </row>
    <row r="57" spans="1:9" x14ac:dyDescent="0.25">
      <c r="A57" s="93" t="s">
        <v>75</v>
      </c>
      <c r="B57" s="94">
        <v>14</v>
      </c>
      <c r="C57" s="226"/>
      <c r="D57" s="96">
        <f t="shared" si="0"/>
        <v>0</v>
      </c>
      <c r="E57" s="42"/>
      <c r="F57" s="683" t="s">
        <v>75</v>
      </c>
      <c r="G57" s="684">
        <v>14</v>
      </c>
      <c r="H57" s="692"/>
      <c r="I57" s="654">
        <v>0</v>
      </c>
    </row>
    <row r="58" spans="1:9" x14ac:dyDescent="0.25">
      <c r="A58" s="93" t="s">
        <v>76</v>
      </c>
      <c r="B58" s="94">
        <v>16</v>
      </c>
      <c r="C58" s="226"/>
      <c r="D58" s="96">
        <f t="shared" si="0"/>
        <v>0</v>
      </c>
      <c r="E58" s="42"/>
      <c r="F58" s="683" t="s">
        <v>76</v>
      </c>
      <c r="G58" s="684">
        <v>16</v>
      </c>
      <c r="H58" s="692"/>
      <c r="I58" s="654">
        <v>0</v>
      </c>
    </row>
    <row r="59" spans="1:9" x14ac:dyDescent="0.25">
      <c r="A59" s="98" t="s">
        <v>77</v>
      </c>
      <c r="B59" s="99">
        <v>26</v>
      </c>
      <c r="C59" s="226"/>
      <c r="D59" s="97">
        <f t="shared" si="0"/>
        <v>0</v>
      </c>
      <c r="E59" s="42"/>
      <c r="F59" s="689" t="s">
        <v>77</v>
      </c>
      <c r="G59" s="690">
        <v>26</v>
      </c>
      <c r="H59" s="700"/>
      <c r="I59" s="655">
        <v>0</v>
      </c>
    </row>
    <row r="60" spans="1:9" x14ac:dyDescent="0.25">
      <c r="A60" s="93" t="s">
        <v>78</v>
      </c>
      <c r="B60" s="94">
        <v>80</v>
      </c>
      <c r="C60" s="226"/>
      <c r="D60" s="96">
        <f>C60/B60</f>
        <v>0</v>
      </c>
      <c r="E60" s="42"/>
      <c r="F60" s="683" t="s">
        <v>78</v>
      </c>
      <c r="G60" s="684">
        <v>80</v>
      </c>
      <c r="H60" s="685"/>
      <c r="I60" s="654">
        <v>0</v>
      </c>
    </row>
    <row r="61" spans="1:9" x14ac:dyDescent="0.25">
      <c r="A61" s="93" t="s">
        <v>79</v>
      </c>
      <c r="B61" s="94">
        <v>72</v>
      </c>
      <c r="C61" s="226"/>
      <c r="D61" s="96">
        <f t="shared" ref="D61:D74" si="1">C61/B61</f>
        <v>0</v>
      </c>
      <c r="E61" s="42"/>
      <c r="F61" s="683" t="s">
        <v>79</v>
      </c>
      <c r="G61" s="684">
        <v>72</v>
      </c>
      <c r="H61" s="685"/>
      <c r="I61" s="654">
        <v>0</v>
      </c>
    </row>
    <row r="62" spans="1:9" x14ac:dyDescent="0.25">
      <c r="A62" s="93" t="s">
        <v>80</v>
      </c>
      <c r="B62" s="94">
        <v>40</v>
      </c>
      <c r="C62" s="226"/>
      <c r="D62" s="96">
        <f t="shared" si="1"/>
        <v>0</v>
      </c>
      <c r="E62" s="42"/>
      <c r="F62" s="683" t="s">
        <v>80</v>
      </c>
      <c r="G62" s="684">
        <v>40</v>
      </c>
      <c r="H62" s="685"/>
      <c r="I62" s="654">
        <v>0</v>
      </c>
    </row>
    <row r="63" spans="1:9" x14ac:dyDescent="0.25">
      <c r="A63" s="93" t="s">
        <v>81</v>
      </c>
      <c r="B63" s="94">
        <v>38</v>
      </c>
      <c r="C63" s="226"/>
      <c r="D63" s="96">
        <f t="shared" si="1"/>
        <v>0</v>
      </c>
      <c r="E63" s="42"/>
      <c r="F63" s="683" t="s">
        <v>81</v>
      </c>
      <c r="G63" s="684">
        <v>38</v>
      </c>
      <c r="H63" s="685"/>
      <c r="I63" s="654">
        <v>0</v>
      </c>
    </row>
    <row r="64" spans="1:9" x14ac:dyDescent="0.25">
      <c r="A64" s="93" t="s">
        <v>82</v>
      </c>
      <c r="B64" s="94">
        <v>56</v>
      </c>
      <c r="C64" s="226"/>
      <c r="D64" s="96">
        <f>C64/B64</f>
        <v>0</v>
      </c>
      <c r="E64" s="42"/>
      <c r="F64" s="683" t="s">
        <v>82</v>
      </c>
      <c r="G64" s="684">
        <v>56</v>
      </c>
      <c r="H64" s="685"/>
      <c r="I64" s="654">
        <v>0</v>
      </c>
    </row>
    <row r="65" spans="1:10" x14ac:dyDescent="0.25">
      <c r="A65" s="93" t="s">
        <v>83</v>
      </c>
      <c r="B65" s="94">
        <v>56</v>
      </c>
      <c r="C65" s="226"/>
      <c r="D65" s="96">
        <f t="shared" si="1"/>
        <v>0</v>
      </c>
      <c r="E65" s="42"/>
      <c r="F65" s="683" t="s">
        <v>83</v>
      </c>
      <c r="G65" s="684">
        <v>56</v>
      </c>
      <c r="H65" s="685"/>
      <c r="I65" s="654">
        <v>0</v>
      </c>
      <c r="J65" s="648"/>
    </row>
    <row r="66" spans="1:10" x14ac:dyDescent="0.25">
      <c r="A66" s="93" t="s">
        <v>84</v>
      </c>
      <c r="B66" s="94">
        <v>37</v>
      </c>
      <c r="C66" s="226"/>
      <c r="D66" s="96">
        <f t="shared" si="1"/>
        <v>0</v>
      </c>
      <c r="E66" s="42"/>
      <c r="F66" s="683" t="s">
        <v>84</v>
      </c>
      <c r="G66" s="684">
        <v>37</v>
      </c>
      <c r="H66" s="685"/>
      <c r="I66" s="654">
        <v>0</v>
      </c>
      <c r="J66" s="648"/>
    </row>
    <row r="67" spans="1:10" x14ac:dyDescent="0.25">
      <c r="A67" s="93" t="s">
        <v>85</v>
      </c>
      <c r="B67" s="94">
        <v>28</v>
      </c>
      <c r="C67" s="226"/>
      <c r="D67" s="96">
        <f t="shared" si="1"/>
        <v>0</v>
      </c>
      <c r="E67" s="42"/>
      <c r="F67" s="683" t="s">
        <v>85</v>
      </c>
      <c r="G67" s="684">
        <v>28</v>
      </c>
      <c r="H67" s="685"/>
      <c r="I67" s="654">
        <v>0</v>
      </c>
      <c r="J67" s="648"/>
    </row>
    <row r="68" spans="1:10" x14ac:dyDescent="0.25">
      <c r="A68" s="98" t="s">
        <v>86</v>
      </c>
      <c r="B68" s="99">
        <v>18</v>
      </c>
      <c r="C68" s="226"/>
      <c r="D68" s="96">
        <f t="shared" si="1"/>
        <v>0</v>
      </c>
      <c r="E68" s="42"/>
      <c r="F68" s="689" t="s">
        <v>86</v>
      </c>
      <c r="G68" s="690">
        <v>18</v>
      </c>
      <c r="H68" s="691"/>
      <c r="I68" s="654">
        <v>0</v>
      </c>
      <c r="J68" s="648"/>
    </row>
    <row r="69" spans="1:10" x14ac:dyDescent="0.25">
      <c r="A69" s="93" t="s">
        <v>90</v>
      </c>
      <c r="B69" s="94">
        <v>28</v>
      </c>
      <c r="C69" s="226"/>
      <c r="D69" s="96">
        <f t="shared" si="1"/>
        <v>0</v>
      </c>
      <c r="E69" s="42"/>
      <c r="F69" s="683" t="s">
        <v>90</v>
      </c>
      <c r="G69" s="684">
        <v>28</v>
      </c>
      <c r="H69" s="685"/>
      <c r="I69" s="654">
        <v>0</v>
      </c>
      <c r="J69" s="648"/>
    </row>
    <row r="70" spans="1:10" x14ac:dyDescent="0.25">
      <c r="A70" s="93" t="s">
        <v>91</v>
      </c>
      <c r="B70" s="94">
        <v>30</v>
      </c>
      <c r="C70" s="226"/>
      <c r="D70" s="96">
        <f t="shared" si="1"/>
        <v>0</v>
      </c>
      <c r="E70" s="42"/>
      <c r="F70" s="683" t="s">
        <v>91</v>
      </c>
      <c r="G70" s="684">
        <v>30</v>
      </c>
      <c r="H70" s="685"/>
      <c r="I70" s="654">
        <v>0</v>
      </c>
      <c r="J70" s="648"/>
    </row>
    <row r="71" spans="1:10" x14ac:dyDescent="0.25">
      <c r="A71" s="93" t="s">
        <v>92</v>
      </c>
      <c r="B71" s="94">
        <v>42</v>
      </c>
      <c r="C71" s="226"/>
      <c r="D71" s="96">
        <f t="shared" si="1"/>
        <v>0</v>
      </c>
      <c r="E71" s="42"/>
      <c r="F71" s="683" t="s">
        <v>92</v>
      </c>
      <c r="G71" s="684">
        <v>42</v>
      </c>
      <c r="H71" s="685"/>
      <c r="I71" s="654">
        <v>0</v>
      </c>
      <c r="J71" s="648"/>
    </row>
    <row r="72" spans="1:10" x14ac:dyDescent="0.25">
      <c r="A72" s="93" t="s">
        <v>94</v>
      </c>
      <c r="B72" s="94">
        <v>60</v>
      </c>
      <c r="C72" s="226"/>
      <c r="D72" s="96">
        <f t="shared" si="1"/>
        <v>0</v>
      </c>
      <c r="E72" s="42"/>
      <c r="F72" s="683" t="s">
        <v>94</v>
      </c>
      <c r="G72" s="684">
        <v>60</v>
      </c>
      <c r="H72" s="692"/>
      <c r="I72" s="654">
        <v>0</v>
      </c>
      <c r="J72" s="648"/>
    </row>
    <row r="73" spans="1:10" x14ac:dyDescent="0.25">
      <c r="A73" s="93" t="s">
        <v>94</v>
      </c>
      <c r="B73" s="94">
        <v>80</v>
      </c>
      <c r="C73" s="226"/>
      <c r="D73" s="96">
        <f t="shared" si="1"/>
        <v>0</v>
      </c>
      <c r="E73" s="42"/>
      <c r="F73" s="683" t="s">
        <v>94</v>
      </c>
      <c r="G73" s="684">
        <v>80</v>
      </c>
      <c r="H73" s="692"/>
      <c r="I73" s="654">
        <v>0</v>
      </c>
      <c r="J73" s="648"/>
    </row>
    <row r="74" spans="1:10" ht="15.75" thickBot="1" x14ac:dyDescent="0.3">
      <c r="A74" s="103" t="s">
        <v>100</v>
      </c>
      <c r="B74" s="104">
        <v>12</v>
      </c>
      <c r="C74" s="226"/>
      <c r="D74" s="96">
        <f t="shared" si="1"/>
        <v>0</v>
      </c>
      <c r="E74" s="42"/>
      <c r="F74" s="686" t="s">
        <v>100</v>
      </c>
      <c r="G74" s="687">
        <v>12</v>
      </c>
      <c r="H74" s="693"/>
      <c r="I74" s="654">
        <v>0</v>
      </c>
      <c r="J74" s="648"/>
    </row>
    <row r="75" spans="1:10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694"/>
      <c r="G75" s="695"/>
      <c r="H75" s="675"/>
      <c r="I75" s="651" t="s">
        <v>50</v>
      </c>
      <c r="J75" s="665" t="s">
        <v>51</v>
      </c>
    </row>
    <row r="76" spans="1:10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676" t="s">
        <v>48</v>
      </c>
      <c r="G76" s="688"/>
      <c r="H76" s="678"/>
      <c r="I76" s="713">
        <v>0</v>
      </c>
      <c r="J76" s="679">
        <v>0</v>
      </c>
    </row>
    <row r="77" spans="1:10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680" t="s">
        <v>53</v>
      </c>
      <c r="G77" s="681">
        <v>21</v>
      </c>
      <c r="H77" s="696"/>
      <c r="I77" s="653">
        <v>0</v>
      </c>
      <c r="J77" s="648"/>
    </row>
    <row r="78" spans="1:10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710" t="s">
        <v>101</v>
      </c>
      <c r="G78" s="711">
        <v>18</v>
      </c>
      <c r="H78" s="712"/>
      <c r="I78" s="654">
        <v>0</v>
      </c>
      <c r="J78" s="648"/>
    </row>
    <row r="79" spans="1:10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683" t="s">
        <v>58</v>
      </c>
      <c r="G79" s="684">
        <v>20</v>
      </c>
      <c r="H79" s="692"/>
      <c r="I79" s="654">
        <v>0</v>
      </c>
      <c r="J79" s="648"/>
    </row>
    <row r="80" spans="1:10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686" t="s">
        <v>102</v>
      </c>
      <c r="G80" s="687">
        <v>39</v>
      </c>
      <c r="H80" s="693"/>
      <c r="I80" s="656">
        <v>0</v>
      </c>
      <c r="J80" s="648"/>
    </row>
    <row r="81" spans="1:8" ht="15.75" thickTop="1" x14ac:dyDescent="0.25">
      <c r="A81" s="42"/>
      <c r="B81" s="42"/>
      <c r="C81" s="116"/>
      <c r="D81" s="42"/>
      <c r="E81" s="42"/>
      <c r="F81" s="42"/>
      <c r="G81" s="42"/>
      <c r="H81" s="658"/>
    </row>
    <row r="82" spans="1:8" x14ac:dyDescent="0.25">
      <c r="A82" s="42"/>
      <c r="B82" s="42"/>
      <c r="C82" s="116"/>
      <c r="D82" s="42"/>
      <c r="E82" s="42"/>
      <c r="F82" s="42"/>
      <c r="G82" s="42"/>
      <c r="H82" s="658"/>
    </row>
    <row r="83" spans="1:8" x14ac:dyDescent="0.25">
      <c r="A83" s="42"/>
      <c r="B83" s="42"/>
      <c r="C83" s="116"/>
      <c r="D83" s="42"/>
      <c r="E83" s="42"/>
      <c r="F83" s="42"/>
      <c r="G83" s="42"/>
      <c r="H83" s="658"/>
    </row>
  </sheetData>
  <mergeCells count="2">
    <mergeCell ref="A4:B4"/>
    <mergeCell ref="F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851D-EBFA-4491-BFA1-D247A05AE271}">
  <dimension ref="A1:M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1" max="11" width="12.85546875" customWidth="1"/>
  </cols>
  <sheetData>
    <row r="1" spans="1:13" ht="18" x14ac:dyDescent="0.25">
      <c r="A1" s="480" t="s">
        <v>16</v>
      </c>
      <c r="B1" s="481"/>
      <c r="C1" s="480"/>
      <c r="D1" s="482"/>
      <c r="E1" s="481"/>
      <c r="F1" s="481"/>
      <c r="G1" s="560" t="s">
        <v>16</v>
      </c>
      <c r="H1" s="561"/>
      <c r="I1" s="560"/>
      <c r="J1" s="562"/>
      <c r="K1" s="561"/>
      <c r="L1" s="561"/>
      <c r="M1" s="561"/>
    </row>
    <row r="2" spans="1:13" x14ac:dyDescent="0.25">
      <c r="A2" s="559" t="s">
        <v>17</v>
      </c>
      <c r="B2" s="483"/>
      <c r="C2" s="484"/>
      <c r="D2" s="485"/>
      <c r="E2" s="481"/>
      <c r="F2" s="481"/>
      <c r="G2" s="639" t="s">
        <v>17</v>
      </c>
      <c r="H2" s="563"/>
      <c r="I2" s="564"/>
      <c r="J2" s="565"/>
      <c r="K2" s="561"/>
      <c r="L2" s="561"/>
      <c r="M2" s="561"/>
    </row>
    <row r="3" spans="1:13" x14ac:dyDescent="0.25">
      <c r="A3" s="559" t="s">
        <v>18</v>
      </c>
      <c r="B3" s="483"/>
      <c r="C3" s="484"/>
      <c r="D3" s="485"/>
      <c r="E3" s="481"/>
      <c r="F3" s="481"/>
      <c r="G3" s="639" t="s">
        <v>18</v>
      </c>
      <c r="H3" s="563"/>
      <c r="I3" s="564"/>
      <c r="J3" s="565"/>
      <c r="K3" s="561"/>
      <c r="L3" s="561"/>
      <c r="M3" s="561"/>
    </row>
    <row r="4" spans="1:13" x14ac:dyDescent="0.25">
      <c r="A4" s="893"/>
      <c r="B4" s="893"/>
      <c r="C4" s="486"/>
      <c r="D4" s="481"/>
      <c r="E4" s="481"/>
      <c r="F4" s="481"/>
      <c r="G4" s="893"/>
      <c r="H4" s="893"/>
      <c r="I4" s="566"/>
      <c r="J4" s="561"/>
      <c r="K4" s="561"/>
      <c r="L4" s="561"/>
      <c r="M4" s="561"/>
    </row>
    <row r="5" spans="1:13" x14ac:dyDescent="0.25">
      <c r="A5" s="38" t="s">
        <v>19</v>
      </c>
      <c r="B5" s="39">
        <f>SUM(C20+C25+E27+E78)</f>
        <v>16414.333333333332</v>
      </c>
      <c r="C5" s="40"/>
      <c r="D5" s="41" t="s">
        <v>20</v>
      </c>
      <c r="E5" s="481"/>
      <c r="F5" s="42"/>
      <c r="G5" s="579" t="s">
        <v>19</v>
      </c>
      <c r="H5" s="580">
        <v>16301.555555555557</v>
      </c>
      <c r="I5" s="577"/>
      <c r="J5" s="630" t="s">
        <v>20</v>
      </c>
      <c r="K5" s="561"/>
      <c r="L5" s="568"/>
      <c r="M5" s="630"/>
    </row>
    <row r="6" spans="1:13" x14ac:dyDescent="0.25">
      <c r="A6" s="43"/>
      <c r="B6" s="43"/>
      <c r="C6" s="40"/>
      <c r="D6" s="42"/>
      <c r="E6" s="481"/>
      <c r="F6" s="481"/>
      <c r="G6" s="637"/>
      <c r="H6" s="637"/>
      <c r="I6" s="577"/>
      <c r="J6" s="568"/>
      <c r="K6" s="561"/>
      <c r="L6" s="561"/>
      <c r="M6" s="561"/>
    </row>
    <row r="7" spans="1:13" x14ac:dyDescent="0.25">
      <c r="A7" s="44" t="s">
        <v>21</v>
      </c>
      <c r="B7" s="45">
        <v>1400</v>
      </c>
      <c r="C7" s="46"/>
      <c r="D7" s="42"/>
      <c r="E7" s="481"/>
      <c r="F7" s="481"/>
      <c r="G7" s="581" t="s">
        <v>21</v>
      </c>
      <c r="H7" s="638">
        <v>1400</v>
      </c>
      <c r="I7" s="582"/>
      <c r="J7" s="568"/>
      <c r="K7" s="561"/>
      <c r="L7" s="561"/>
      <c r="M7" s="561"/>
    </row>
    <row r="8" spans="1:13" x14ac:dyDescent="0.25">
      <c r="A8" s="44" t="s">
        <v>22</v>
      </c>
      <c r="B8" s="45">
        <v>725</v>
      </c>
      <c r="C8" s="46"/>
      <c r="D8" s="42"/>
      <c r="E8" s="481"/>
      <c r="F8" s="481"/>
      <c r="G8" s="581" t="s">
        <v>22</v>
      </c>
      <c r="H8" s="638">
        <v>725</v>
      </c>
      <c r="I8" s="582"/>
      <c r="J8" s="568"/>
      <c r="K8" s="561"/>
      <c r="L8" s="561"/>
      <c r="M8" s="561"/>
    </row>
    <row r="9" spans="1:13" x14ac:dyDescent="0.25">
      <c r="A9" s="44" t="s">
        <v>23</v>
      </c>
      <c r="B9" s="45">
        <v>1500</v>
      </c>
      <c r="C9" s="46"/>
      <c r="D9" s="42"/>
      <c r="E9" s="481"/>
      <c r="F9" s="481"/>
      <c r="G9" s="581" t="s">
        <v>23</v>
      </c>
      <c r="H9" s="638">
        <v>1500</v>
      </c>
      <c r="I9" s="582"/>
      <c r="J9" s="568"/>
      <c r="K9" s="561"/>
      <c r="L9" s="561"/>
      <c r="M9" s="561"/>
    </row>
    <row r="10" spans="1:13" x14ac:dyDescent="0.25">
      <c r="A10" s="44" t="s">
        <v>24</v>
      </c>
      <c r="B10" s="46"/>
      <c r="C10" s="46"/>
      <c r="D10" s="42"/>
      <c r="E10" s="481"/>
      <c r="F10" s="481"/>
      <c r="G10" s="581" t="s">
        <v>24</v>
      </c>
      <c r="H10" s="582"/>
      <c r="I10" s="582"/>
      <c r="J10" s="568"/>
      <c r="K10" s="561"/>
      <c r="L10" s="561"/>
      <c r="M10" s="561"/>
    </row>
    <row r="11" spans="1:13" x14ac:dyDescent="0.25">
      <c r="A11" s="44" t="s">
        <v>25</v>
      </c>
      <c r="B11" s="46"/>
      <c r="C11" s="46"/>
      <c r="D11" s="42"/>
      <c r="E11" s="481"/>
      <c r="F11" s="481"/>
      <c r="G11" s="581" t="s">
        <v>25</v>
      </c>
      <c r="H11" s="582"/>
      <c r="I11" s="582"/>
      <c r="J11" s="568"/>
      <c r="K11" s="561"/>
      <c r="L11" s="561"/>
      <c r="M11" s="561"/>
    </row>
    <row r="12" spans="1:13" x14ac:dyDescent="0.25">
      <c r="A12" s="487" t="s">
        <v>26</v>
      </c>
      <c r="B12" s="46"/>
      <c r="C12" s="46"/>
      <c r="D12" s="42"/>
      <c r="E12" s="481"/>
      <c r="F12" s="481"/>
      <c r="G12" s="567" t="s">
        <v>26</v>
      </c>
      <c r="H12" s="582"/>
      <c r="I12" s="582"/>
      <c r="J12" s="568"/>
      <c r="K12" s="561"/>
      <c r="L12" s="561"/>
      <c r="M12" s="561"/>
    </row>
    <row r="13" spans="1:13" x14ac:dyDescent="0.25">
      <c r="A13" s="48" t="s">
        <v>33</v>
      </c>
      <c r="B13" s="46"/>
      <c r="C13" s="46"/>
      <c r="D13" s="42"/>
      <c r="E13" s="481"/>
      <c r="F13" s="481"/>
      <c r="G13" s="635" t="s">
        <v>33</v>
      </c>
      <c r="H13" s="582"/>
      <c r="I13" s="582"/>
      <c r="J13" s="568"/>
      <c r="K13" s="561"/>
      <c r="L13" s="561"/>
      <c r="M13" s="561"/>
    </row>
    <row r="14" spans="1:13" x14ac:dyDescent="0.25">
      <c r="A14" s="44" t="s">
        <v>34</v>
      </c>
      <c r="B14" s="46">
        <v>3</v>
      </c>
      <c r="C14" s="46"/>
      <c r="D14" s="42"/>
      <c r="E14" s="481"/>
      <c r="F14" s="481"/>
      <c r="G14" s="581" t="s">
        <v>34</v>
      </c>
      <c r="H14" s="582">
        <v>3</v>
      </c>
      <c r="I14" s="582"/>
      <c r="J14" s="568"/>
      <c r="K14" s="561"/>
      <c r="L14" s="561"/>
      <c r="M14" s="561"/>
    </row>
    <row r="15" spans="1:13" x14ac:dyDescent="0.25">
      <c r="A15" s="48" t="s">
        <v>35</v>
      </c>
      <c r="B15" s="46">
        <v>0.3</v>
      </c>
      <c r="C15" s="46"/>
      <c r="D15" s="42"/>
      <c r="E15" s="481"/>
      <c r="F15" s="481"/>
      <c r="G15" s="635" t="s">
        <v>35</v>
      </c>
      <c r="H15" s="582">
        <v>0.3</v>
      </c>
      <c r="I15" s="582"/>
      <c r="J15" s="568"/>
      <c r="K15" s="561"/>
      <c r="L15" s="561"/>
      <c r="M15" s="561"/>
    </row>
    <row r="16" spans="1:13" ht="15.75" thickBot="1" x14ac:dyDescent="0.3">
      <c r="A16" s="43"/>
      <c r="B16" s="43"/>
      <c r="C16" s="40"/>
      <c r="D16" s="42"/>
      <c r="E16" s="481"/>
      <c r="F16" s="481"/>
      <c r="G16" s="637"/>
      <c r="H16" s="637"/>
      <c r="I16" s="577"/>
      <c r="J16" s="568"/>
      <c r="K16" s="561"/>
      <c r="L16" s="561"/>
      <c r="M16" s="561"/>
    </row>
    <row r="17" spans="1:12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583" t="s">
        <v>36</v>
      </c>
      <c r="H17" s="584" t="s">
        <v>37</v>
      </c>
      <c r="I17" s="585" t="s">
        <v>38</v>
      </c>
      <c r="J17" s="568"/>
      <c r="K17" s="568"/>
      <c r="L17" s="568"/>
    </row>
    <row r="18" spans="1:12" ht="15.75" thickTop="1" x14ac:dyDescent="0.25">
      <c r="A18" s="64" t="s">
        <v>43</v>
      </c>
      <c r="B18" s="59">
        <v>1520</v>
      </c>
      <c r="C18" s="62">
        <f>B18*B14</f>
        <v>4560</v>
      </c>
      <c r="D18" s="42"/>
      <c r="E18" s="42"/>
      <c r="F18" s="42"/>
      <c r="G18" s="621" t="s">
        <v>43</v>
      </c>
      <c r="H18" s="622">
        <v>1520</v>
      </c>
      <c r="I18" s="623">
        <v>4560</v>
      </c>
      <c r="J18" s="568"/>
      <c r="K18" s="568"/>
      <c r="L18" s="568"/>
    </row>
    <row r="19" spans="1:12" ht="15.75" thickBot="1" x14ac:dyDescent="0.3">
      <c r="A19" s="65" t="s">
        <v>44</v>
      </c>
      <c r="B19" s="66">
        <v>1520</v>
      </c>
      <c r="C19" s="60">
        <f>B19*B15</f>
        <v>456</v>
      </c>
      <c r="D19" s="42"/>
      <c r="E19" s="42"/>
      <c r="F19" s="42"/>
      <c r="G19" s="617" t="s">
        <v>44</v>
      </c>
      <c r="H19" s="618">
        <v>1520</v>
      </c>
      <c r="I19" s="619">
        <v>456</v>
      </c>
      <c r="J19" s="568"/>
      <c r="K19" s="568"/>
      <c r="L19" s="568"/>
    </row>
    <row r="20" spans="1:12" ht="16.5" thickTop="1" thickBot="1" x14ac:dyDescent="0.3">
      <c r="A20" s="67"/>
      <c r="B20" s="68" t="s">
        <v>45</v>
      </c>
      <c r="C20" s="69">
        <f>SUM(C18:C19)</f>
        <v>5016</v>
      </c>
      <c r="D20" s="42"/>
      <c r="E20" s="42"/>
      <c r="F20" s="42"/>
      <c r="G20" s="586"/>
      <c r="H20" s="587" t="s">
        <v>45</v>
      </c>
      <c r="I20" s="588">
        <v>5016</v>
      </c>
      <c r="J20" s="568"/>
      <c r="K20" s="568"/>
      <c r="L20" s="568"/>
    </row>
    <row r="21" spans="1:12" ht="16.5" thickTop="1" thickBot="1" x14ac:dyDescent="0.3">
      <c r="A21" s="70"/>
      <c r="B21" s="71"/>
      <c r="C21" s="72"/>
      <c r="D21" s="42"/>
      <c r="E21" s="42"/>
      <c r="F21" s="42"/>
      <c r="G21" s="589"/>
      <c r="H21" s="590"/>
      <c r="I21" s="591"/>
      <c r="J21" s="568"/>
      <c r="K21" s="568"/>
      <c r="L21" s="568"/>
    </row>
    <row r="22" spans="1:12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592" t="s">
        <v>46</v>
      </c>
      <c r="H22" s="584" t="s">
        <v>47</v>
      </c>
      <c r="I22" s="585" t="s">
        <v>38</v>
      </c>
      <c r="J22" s="568"/>
      <c r="K22" s="569"/>
      <c r="L22" s="570"/>
    </row>
    <row r="23" spans="1:12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624" t="s">
        <v>48</v>
      </c>
      <c r="H23" s="625">
        <v>0</v>
      </c>
      <c r="I23" s="626">
        <v>0</v>
      </c>
      <c r="J23" s="568"/>
      <c r="K23" s="569"/>
      <c r="L23" s="570"/>
    </row>
    <row r="24" spans="1:12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627" t="s">
        <v>49</v>
      </c>
      <c r="H24" s="628">
        <v>0</v>
      </c>
      <c r="I24" s="636">
        <v>0</v>
      </c>
      <c r="J24" s="568"/>
      <c r="K24" s="569"/>
      <c r="L24" s="570"/>
    </row>
    <row r="25" spans="1:12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586"/>
      <c r="H25" s="587" t="s">
        <v>45</v>
      </c>
      <c r="I25" s="588">
        <v>0</v>
      </c>
      <c r="J25" s="568"/>
      <c r="K25" s="568"/>
      <c r="L25" s="568"/>
    </row>
    <row r="26" spans="1:12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593"/>
      <c r="H26" s="594"/>
      <c r="I26" s="595"/>
      <c r="J26" s="571" t="s">
        <v>50</v>
      </c>
      <c r="K26" s="585" t="s">
        <v>51</v>
      </c>
      <c r="L26" s="568"/>
    </row>
    <row r="27" spans="1:12" ht="16.5" thickTop="1" thickBot="1" x14ac:dyDescent="0.3">
      <c r="A27" s="84" t="s">
        <v>52</v>
      </c>
      <c r="B27" s="85"/>
      <c r="C27" s="86">
        <f>SUM(C28:C76)</f>
        <v>338</v>
      </c>
      <c r="D27" s="87">
        <f>SUM(D28:D76)</f>
        <v>8.1416666666666657</v>
      </c>
      <c r="E27" s="88">
        <f>D27*B7</f>
        <v>11398.333333333332</v>
      </c>
      <c r="F27" s="42"/>
      <c r="G27" s="596" t="s">
        <v>52</v>
      </c>
      <c r="H27" s="597"/>
      <c r="I27" s="629">
        <v>338</v>
      </c>
      <c r="J27" s="572">
        <v>8.0611111111111118</v>
      </c>
      <c r="K27" s="599">
        <v>11285.555555555557</v>
      </c>
      <c r="L27" s="568"/>
    </row>
    <row r="28" spans="1:12" ht="15.75" thickTop="1" x14ac:dyDescent="0.25">
      <c r="A28" s="89" t="s">
        <v>53</v>
      </c>
      <c r="B28" s="90">
        <v>21</v>
      </c>
      <c r="C28" s="578">
        <v>7</v>
      </c>
      <c r="D28" s="92">
        <f t="shared" ref="D28:D61" si="0">C28/B28</f>
        <v>0.33333333333333331</v>
      </c>
      <c r="E28" s="42"/>
      <c r="F28" s="42"/>
      <c r="G28" s="600" t="s">
        <v>53</v>
      </c>
      <c r="H28" s="601">
        <v>21</v>
      </c>
      <c r="I28" s="602"/>
      <c r="J28" s="573">
        <v>0</v>
      </c>
      <c r="K28" s="568"/>
      <c r="L28" s="568">
        <v>7</v>
      </c>
    </row>
    <row r="29" spans="1:12" x14ac:dyDescent="0.25">
      <c r="A29" s="93" t="s">
        <v>58</v>
      </c>
      <c r="B29" s="94">
        <v>20</v>
      </c>
      <c r="C29" s="578"/>
      <c r="D29" s="97">
        <f t="shared" si="0"/>
        <v>0</v>
      </c>
      <c r="E29" s="42"/>
      <c r="F29" s="42"/>
      <c r="G29" s="603" t="s">
        <v>58</v>
      </c>
      <c r="H29" s="604">
        <v>20</v>
      </c>
      <c r="I29" s="605"/>
      <c r="J29" s="575">
        <v>0</v>
      </c>
      <c r="K29" s="568"/>
      <c r="L29" s="568"/>
    </row>
    <row r="30" spans="1:12" x14ac:dyDescent="0.25">
      <c r="A30" s="93" t="s">
        <v>71</v>
      </c>
      <c r="B30" s="94">
        <v>40</v>
      </c>
      <c r="C30" s="578"/>
      <c r="D30" s="96">
        <f t="shared" si="0"/>
        <v>0</v>
      </c>
      <c r="E30" s="42"/>
      <c r="F30" s="42"/>
      <c r="G30" s="603" t="s">
        <v>71</v>
      </c>
      <c r="H30" s="604">
        <v>40</v>
      </c>
      <c r="I30" s="605"/>
      <c r="J30" s="574">
        <v>0</v>
      </c>
      <c r="K30" s="568"/>
      <c r="L30" s="568"/>
    </row>
    <row r="31" spans="1:12" x14ac:dyDescent="0.25">
      <c r="A31" s="93" t="s">
        <v>72</v>
      </c>
      <c r="B31" s="94">
        <v>40</v>
      </c>
      <c r="C31" s="578">
        <v>289</v>
      </c>
      <c r="D31" s="96">
        <f t="shared" si="0"/>
        <v>7.2249999999999996</v>
      </c>
      <c r="E31" s="42"/>
      <c r="F31" s="42"/>
      <c r="G31" s="603" t="s">
        <v>72</v>
      </c>
      <c r="H31" s="604">
        <v>40</v>
      </c>
      <c r="I31" s="605">
        <v>303</v>
      </c>
      <c r="J31" s="574">
        <v>7.5750000000000002</v>
      </c>
      <c r="K31" s="568"/>
      <c r="L31" s="568">
        <v>289</v>
      </c>
    </row>
    <row r="32" spans="1:12" x14ac:dyDescent="0.25">
      <c r="A32" s="93" t="s">
        <v>74</v>
      </c>
      <c r="B32" s="94">
        <v>12</v>
      </c>
      <c r="C32" s="578"/>
      <c r="D32" s="96">
        <f t="shared" si="0"/>
        <v>0</v>
      </c>
      <c r="E32" s="42"/>
      <c r="F32" s="42"/>
      <c r="G32" s="603" t="s">
        <v>74</v>
      </c>
      <c r="H32" s="604">
        <v>12</v>
      </c>
      <c r="I32" s="612"/>
      <c r="J32" s="574">
        <v>0</v>
      </c>
      <c r="K32" s="568"/>
      <c r="L32" s="568"/>
    </row>
    <row r="33" spans="1:12" x14ac:dyDescent="0.25">
      <c r="A33" s="93" t="s">
        <v>89</v>
      </c>
      <c r="B33" s="94">
        <v>48</v>
      </c>
      <c r="C33" s="578"/>
      <c r="D33" s="96">
        <f t="shared" si="0"/>
        <v>0</v>
      </c>
      <c r="E33" s="42"/>
      <c r="F33" s="42"/>
      <c r="G33" s="603" t="s">
        <v>89</v>
      </c>
      <c r="H33" s="604">
        <v>48</v>
      </c>
      <c r="I33" s="605"/>
      <c r="J33" s="574">
        <v>0</v>
      </c>
      <c r="K33" s="568"/>
      <c r="L33" s="568"/>
    </row>
    <row r="34" spans="1:12" x14ac:dyDescent="0.25">
      <c r="A34" s="93" t="s">
        <v>87</v>
      </c>
      <c r="B34" s="94">
        <v>144</v>
      </c>
      <c r="C34" s="578"/>
      <c r="D34" s="96">
        <f t="shared" si="0"/>
        <v>0</v>
      </c>
      <c r="E34" s="42"/>
      <c r="F34" s="42"/>
      <c r="G34" s="603" t="s">
        <v>87</v>
      </c>
      <c r="H34" s="604">
        <v>144</v>
      </c>
      <c r="I34" s="605"/>
      <c r="J34" s="574">
        <v>0</v>
      </c>
      <c r="K34" s="568"/>
      <c r="L34" s="568"/>
    </row>
    <row r="35" spans="1:12" x14ac:dyDescent="0.25">
      <c r="A35" s="93" t="s">
        <v>88</v>
      </c>
      <c r="B35" s="94">
        <v>72</v>
      </c>
      <c r="C35" s="578">
        <v>42</v>
      </c>
      <c r="D35" s="96">
        <f t="shared" si="0"/>
        <v>0.58333333333333337</v>
      </c>
      <c r="E35" s="42"/>
      <c r="F35" s="42"/>
      <c r="G35" s="603" t="s">
        <v>88</v>
      </c>
      <c r="H35" s="604">
        <v>72</v>
      </c>
      <c r="I35" s="612">
        <v>35</v>
      </c>
      <c r="J35" s="574">
        <v>0.4861111111111111</v>
      </c>
      <c r="K35" s="568"/>
      <c r="L35" s="568">
        <v>42</v>
      </c>
    </row>
    <row r="36" spans="1:12" x14ac:dyDescent="0.25">
      <c r="A36" s="93" t="s">
        <v>112</v>
      </c>
      <c r="B36" s="94">
        <v>48</v>
      </c>
      <c r="C36" s="578"/>
      <c r="D36" s="96">
        <f t="shared" si="0"/>
        <v>0</v>
      </c>
      <c r="E36" s="42"/>
      <c r="F36" s="42"/>
      <c r="G36" s="603" t="s">
        <v>112</v>
      </c>
      <c r="H36" s="604">
        <v>48</v>
      </c>
      <c r="I36" s="605"/>
      <c r="J36" s="574">
        <v>0</v>
      </c>
      <c r="K36" s="568"/>
      <c r="L36" s="568"/>
    </row>
    <row r="37" spans="1:12" x14ac:dyDescent="0.25">
      <c r="A37" s="93" t="s">
        <v>95</v>
      </c>
      <c r="B37" s="94">
        <v>24</v>
      </c>
      <c r="C37" s="578"/>
      <c r="D37" s="96">
        <f t="shared" si="0"/>
        <v>0</v>
      </c>
      <c r="E37" s="42"/>
      <c r="F37" s="42"/>
      <c r="G37" s="603" t="s">
        <v>95</v>
      </c>
      <c r="H37" s="604">
        <v>24</v>
      </c>
      <c r="I37" s="612"/>
      <c r="J37" s="574">
        <v>0</v>
      </c>
      <c r="K37" s="568"/>
      <c r="L37" s="568"/>
    </row>
    <row r="38" spans="1:12" x14ac:dyDescent="0.25">
      <c r="A38" s="93" t="s">
        <v>96</v>
      </c>
      <c r="B38" s="94">
        <v>22</v>
      </c>
      <c r="C38" s="578"/>
      <c r="D38" s="96">
        <f t="shared" si="0"/>
        <v>0</v>
      </c>
      <c r="E38" s="42"/>
      <c r="F38" s="42"/>
      <c r="G38" s="603" t="s">
        <v>96</v>
      </c>
      <c r="H38" s="604">
        <v>22</v>
      </c>
      <c r="I38" s="612"/>
      <c r="J38" s="574">
        <v>0</v>
      </c>
      <c r="K38" s="568"/>
      <c r="L38" s="568"/>
    </row>
    <row r="39" spans="1:12" x14ac:dyDescent="0.25">
      <c r="A39" s="93" t="s">
        <v>97</v>
      </c>
      <c r="B39" s="94">
        <v>18</v>
      </c>
      <c r="C39" s="578"/>
      <c r="D39" s="96">
        <f t="shared" si="0"/>
        <v>0</v>
      </c>
      <c r="E39" s="42"/>
      <c r="F39" s="42"/>
      <c r="G39" s="603" t="s">
        <v>97</v>
      </c>
      <c r="H39" s="604">
        <v>18</v>
      </c>
      <c r="I39" s="612"/>
      <c r="J39" s="574">
        <v>0</v>
      </c>
      <c r="K39" s="568"/>
      <c r="L39" s="568"/>
    </row>
    <row r="40" spans="1:12" x14ac:dyDescent="0.25">
      <c r="A40" s="93" t="s">
        <v>98</v>
      </c>
      <c r="B40" s="94">
        <v>16</v>
      </c>
      <c r="C40" s="578"/>
      <c r="D40" s="96">
        <f t="shared" si="0"/>
        <v>0</v>
      </c>
      <c r="E40" s="42"/>
      <c r="F40" s="42"/>
      <c r="G40" s="603" t="s">
        <v>98</v>
      </c>
      <c r="H40" s="604">
        <v>16</v>
      </c>
      <c r="I40" s="612"/>
      <c r="J40" s="574">
        <v>0</v>
      </c>
      <c r="K40" s="568"/>
      <c r="L40" s="568"/>
    </row>
    <row r="41" spans="1:12" x14ac:dyDescent="0.25">
      <c r="A41" s="93" t="s">
        <v>99</v>
      </c>
      <c r="B41" s="94">
        <v>14</v>
      </c>
      <c r="C41" s="578"/>
      <c r="D41" s="96">
        <f t="shared" si="0"/>
        <v>0</v>
      </c>
      <c r="E41" s="42"/>
      <c r="F41" s="42"/>
      <c r="G41" s="603" t="s">
        <v>99</v>
      </c>
      <c r="H41" s="604">
        <v>14</v>
      </c>
      <c r="I41" s="612"/>
      <c r="J41" s="574">
        <v>0</v>
      </c>
      <c r="K41" s="568"/>
      <c r="L41" s="568"/>
    </row>
    <row r="42" spans="1:12" x14ac:dyDescent="0.25">
      <c r="A42" s="93" t="s">
        <v>54</v>
      </c>
      <c r="B42" s="94">
        <v>18</v>
      </c>
      <c r="C42" s="578"/>
      <c r="D42" s="96">
        <f t="shared" si="0"/>
        <v>0</v>
      </c>
      <c r="E42" s="42"/>
      <c r="F42" s="42"/>
      <c r="G42" s="603" t="s">
        <v>54</v>
      </c>
      <c r="H42" s="604">
        <v>18</v>
      </c>
      <c r="I42" s="605"/>
      <c r="J42" s="574">
        <v>0</v>
      </c>
      <c r="K42" s="568"/>
      <c r="L42" s="568"/>
    </row>
    <row r="43" spans="1:12" x14ac:dyDescent="0.25">
      <c r="A43" s="93" t="s">
        <v>55</v>
      </c>
      <c r="B43" s="94">
        <v>28</v>
      </c>
      <c r="C43" s="578"/>
      <c r="D43" s="96">
        <f t="shared" si="0"/>
        <v>0</v>
      </c>
      <c r="E43" s="42"/>
      <c r="F43" s="42"/>
      <c r="G43" s="603" t="s">
        <v>55</v>
      </c>
      <c r="H43" s="604">
        <v>28</v>
      </c>
      <c r="I43" s="605"/>
      <c r="J43" s="574">
        <v>0</v>
      </c>
      <c r="K43" s="568"/>
      <c r="L43" s="568"/>
    </row>
    <row r="44" spans="1:12" x14ac:dyDescent="0.25">
      <c r="A44" s="93" t="s">
        <v>56</v>
      </c>
      <c r="B44" s="94">
        <v>55</v>
      </c>
      <c r="C44" s="578"/>
      <c r="D44" s="96">
        <f t="shared" si="0"/>
        <v>0</v>
      </c>
      <c r="E44" s="42"/>
      <c r="F44" s="42"/>
      <c r="G44" s="603" t="s">
        <v>56</v>
      </c>
      <c r="H44" s="604">
        <v>55</v>
      </c>
      <c r="I44" s="605"/>
      <c r="J44" s="574">
        <v>0</v>
      </c>
      <c r="K44" s="568"/>
      <c r="L44" s="568"/>
    </row>
    <row r="45" spans="1:12" x14ac:dyDescent="0.25">
      <c r="A45" s="93" t="s">
        <v>57</v>
      </c>
      <c r="B45" s="94">
        <v>24</v>
      </c>
      <c r="C45" s="578"/>
      <c r="D45" s="96">
        <f t="shared" si="0"/>
        <v>0</v>
      </c>
      <c r="E45" s="42"/>
      <c r="F45" s="42"/>
      <c r="G45" s="603" t="s">
        <v>57</v>
      </c>
      <c r="H45" s="604">
        <v>24</v>
      </c>
      <c r="I45" s="605"/>
      <c r="J45" s="574">
        <v>0</v>
      </c>
      <c r="K45" s="568"/>
      <c r="L45" s="568"/>
    </row>
    <row r="46" spans="1:12" x14ac:dyDescent="0.25">
      <c r="A46" s="98" t="s">
        <v>59</v>
      </c>
      <c r="B46" s="99">
        <v>30</v>
      </c>
      <c r="C46" s="578"/>
      <c r="D46" s="97">
        <f>C46/B46</f>
        <v>0</v>
      </c>
      <c r="E46" s="42"/>
      <c r="F46" s="42"/>
      <c r="G46" s="609" t="s">
        <v>59</v>
      </c>
      <c r="H46" s="610">
        <v>30</v>
      </c>
      <c r="I46" s="611"/>
      <c r="J46" s="575">
        <v>0</v>
      </c>
      <c r="K46" s="568"/>
      <c r="L46" s="568"/>
    </row>
    <row r="47" spans="1:12" x14ac:dyDescent="0.25">
      <c r="A47" s="93" t="s">
        <v>60</v>
      </c>
      <c r="B47" s="94">
        <v>14</v>
      </c>
      <c r="C47" s="578"/>
      <c r="D47" s="96">
        <f t="shared" si="0"/>
        <v>0</v>
      </c>
      <c r="E47" s="42"/>
      <c r="F47" s="42"/>
      <c r="G47" s="603" t="s">
        <v>60</v>
      </c>
      <c r="H47" s="604">
        <v>14</v>
      </c>
      <c r="I47" s="605"/>
      <c r="J47" s="574">
        <v>0</v>
      </c>
      <c r="K47" s="568"/>
      <c r="L47" s="568"/>
    </row>
    <row r="48" spans="1:12" x14ac:dyDescent="0.25">
      <c r="A48" s="93" t="s">
        <v>61</v>
      </c>
      <c r="B48" s="94">
        <v>19</v>
      </c>
      <c r="C48" s="578"/>
      <c r="D48" s="96">
        <f t="shared" si="0"/>
        <v>0</v>
      </c>
      <c r="E48" s="42"/>
      <c r="F48" s="42"/>
      <c r="G48" s="603" t="s">
        <v>61</v>
      </c>
      <c r="H48" s="604">
        <v>19</v>
      </c>
      <c r="I48" s="605"/>
      <c r="J48" s="574">
        <v>0</v>
      </c>
      <c r="K48" s="568"/>
      <c r="L48" s="568"/>
    </row>
    <row r="49" spans="1:10" x14ac:dyDescent="0.25">
      <c r="A49" s="93" t="s">
        <v>62</v>
      </c>
      <c r="B49" s="94">
        <v>20</v>
      </c>
      <c r="C49" s="226"/>
      <c r="D49" s="96">
        <f t="shared" si="0"/>
        <v>0</v>
      </c>
      <c r="E49" s="42"/>
      <c r="F49" s="42"/>
      <c r="G49" s="603" t="s">
        <v>62</v>
      </c>
      <c r="H49" s="604">
        <v>20</v>
      </c>
      <c r="I49" s="605"/>
      <c r="J49" s="574">
        <v>0</v>
      </c>
    </row>
    <row r="50" spans="1:10" x14ac:dyDescent="0.25">
      <c r="A50" s="93" t="s">
        <v>63</v>
      </c>
      <c r="B50" s="94">
        <v>21</v>
      </c>
      <c r="C50" s="226"/>
      <c r="D50" s="96">
        <f t="shared" si="0"/>
        <v>0</v>
      </c>
      <c r="E50" s="42"/>
      <c r="F50" s="42"/>
      <c r="G50" s="603" t="s">
        <v>63</v>
      </c>
      <c r="H50" s="604">
        <v>21</v>
      </c>
      <c r="I50" s="605"/>
      <c r="J50" s="574">
        <v>0</v>
      </c>
    </row>
    <row r="51" spans="1:10" x14ac:dyDescent="0.25">
      <c r="A51" s="93" t="s">
        <v>64</v>
      </c>
      <c r="B51" s="94">
        <v>22</v>
      </c>
      <c r="C51" s="226"/>
      <c r="D51" s="96">
        <f t="shared" si="0"/>
        <v>0</v>
      </c>
      <c r="E51" s="42"/>
      <c r="F51" s="42"/>
      <c r="G51" s="603" t="s">
        <v>64</v>
      </c>
      <c r="H51" s="604">
        <v>22</v>
      </c>
      <c r="I51" s="605"/>
      <c r="J51" s="574">
        <v>0</v>
      </c>
    </row>
    <row r="52" spans="1:10" x14ac:dyDescent="0.25">
      <c r="A52" s="93" t="s">
        <v>65</v>
      </c>
      <c r="B52" s="94">
        <v>30</v>
      </c>
      <c r="C52" s="226"/>
      <c r="D52" s="96">
        <f t="shared" si="0"/>
        <v>0</v>
      </c>
      <c r="E52" s="42"/>
      <c r="F52" s="42"/>
      <c r="G52" s="603" t="s">
        <v>65</v>
      </c>
      <c r="H52" s="604">
        <v>30</v>
      </c>
      <c r="I52" s="605"/>
      <c r="J52" s="574">
        <v>0</v>
      </c>
    </row>
    <row r="53" spans="1:10" x14ac:dyDescent="0.25">
      <c r="A53" s="93" t="s">
        <v>66</v>
      </c>
      <c r="B53" s="94">
        <v>32</v>
      </c>
      <c r="C53" s="226"/>
      <c r="D53" s="96">
        <f t="shared" si="0"/>
        <v>0</v>
      </c>
      <c r="E53" s="42"/>
      <c r="F53" s="42"/>
      <c r="G53" s="603" t="s">
        <v>66</v>
      </c>
      <c r="H53" s="604">
        <v>32</v>
      </c>
      <c r="I53" s="605"/>
      <c r="J53" s="574">
        <v>0</v>
      </c>
    </row>
    <row r="54" spans="1:10" x14ac:dyDescent="0.25">
      <c r="A54" s="93" t="s">
        <v>67</v>
      </c>
      <c r="B54" s="94">
        <v>35</v>
      </c>
      <c r="C54" s="226"/>
      <c r="D54" s="96">
        <f t="shared" si="0"/>
        <v>0</v>
      </c>
      <c r="E54" s="42"/>
      <c r="F54" s="42"/>
      <c r="G54" s="603" t="s">
        <v>67</v>
      </c>
      <c r="H54" s="604">
        <v>35</v>
      </c>
      <c r="I54" s="605"/>
      <c r="J54" s="574">
        <v>0</v>
      </c>
    </row>
    <row r="55" spans="1:10" x14ac:dyDescent="0.25">
      <c r="A55" s="93" t="s">
        <v>68</v>
      </c>
      <c r="B55" s="94">
        <v>50</v>
      </c>
      <c r="C55" s="226"/>
      <c r="D55" s="96">
        <f t="shared" si="0"/>
        <v>0</v>
      </c>
      <c r="E55" s="42"/>
      <c r="F55" s="42"/>
      <c r="G55" s="603" t="s">
        <v>68</v>
      </c>
      <c r="H55" s="604">
        <v>50</v>
      </c>
      <c r="I55" s="605"/>
      <c r="J55" s="574">
        <v>0</v>
      </c>
    </row>
    <row r="56" spans="1:10" x14ac:dyDescent="0.25">
      <c r="A56" s="93" t="s">
        <v>69</v>
      </c>
      <c r="B56" s="94">
        <v>72</v>
      </c>
      <c r="C56" s="226"/>
      <c r="D56" s="96">
        <f t="shared" si="0"/>
        <v>0</v>
      </c>
      <c r="E56" s="42"/>
      <c r="F56" s="42"/>
      <c r="G56" s="603" t="s">
        <v>69</v>
      </c>
      <c r="H56" s="604">
        <v>72</v>
      </c>
      <c r="I56" s="605"/>
      <c r="J56" s="574">
        <v>0</v>
      </c>
    </row>
    <row r="57" spans="1:10" x14ac:dyDescent="0.25">
      <c r="A57" s="93" t="s">
        <v>70</v>
      </c>
      <c r="B57" s="94">
        <v>80</v>
      </c>
      <c r="C57" s="226"/>
      <c r="D57" s="96">
        <f t="shared" si="0"/>
        <v>0</v>
      </c>
      <c r="E57" s="42"/>
      <c r="F57" s="42"/>
      <c r="G57" s="603" t="s">
        <v>70</v>
      </c>
      <c r="H57" s="604">
        <v>80</v>
      </c>
      <c r="I57" s="605"/>
      <c r="J57" s="574">
        <v>0</v>
      </c>
    </row>
    <row r="58" spans="1:10" x14ac:dyDescent="0.25">
      <c r="A58" s="93" t="s">
        <v>73</v>
      </c>
      <c r="B58" s="94">
        <v>10</v>
      </c>
      <c r="C58" s="226"/>
      <c r="D58" s="96">
        <f t="shared" si="0"/>
        <v>0</v>
      </c>
      <c r="E58" s="42"/>
      <c r="F58" s="42"/>
      <c r="G58" s="603" t="s">
        <v>73</v>
      </c>
      <c r="H58" s="604">
        <v>10</v>
      </c>
      <c r="I58" s="612"/>
      <c r="J58" s="574">
        <v>0</v>
      </c>
    </row>
    <row r="59" spans="1:10" x14ac:dyDescent="0.25">
      <c r="A59" s="93" t="s">
        <v>75</v>
      </c>
      <c r="B59" s="94">
        <v>14</v>
      </c>
      <c r="C59" s="226"/>
      <c r="D59" s="96">
        <f t="shared" si="0"/>
        <v>0</v>
      </c>
      <c r="E59" s="42"/>
      <c r="F59" s="42"/>
      <c r="G59" s="603" t="s">
        <v>75</v>
      </c>
      <c r="H59" s="604">
        <v>14</v>
      </c>
      <c r="I59" s="612"/>
      <c r="J59" s="574">
        <v>0</v>
      </c>
    </row>
    <row r="60" spans="1:10" x14ac:dyDescent="0.25">
      <c r="A60" s="93" t="s">
        <v>76</v>
      </c>
      <c r="B60" s="94">
        <v>16</v>
      </c>
      <c r="C60" s="226"/>
      <c r="D60" s="96">
        <f t="shared" si="0"/>
        <v>0</v>
      </c>
      <c r="E60" s="42"/>
      <c r="F60" s="42"/>
      <c r="G60" s="603" t="s">
        <v>76</v>
      </c>
      <c r="H60" s="604">
        <v>16</v>
      </c>
      <c r="I60" s="612"/>
      <c r="J60" s="574">
        <v>0</v>
      </c>
    </row>
    <row r="61" spans="1:10" x14ac:dyDescent="0.25">
      <c r="A61" s="98" t="s">
        <v>77</v>
      </c>
      <c r="B61" s="99">
        <v>26</v>
      </c>
      <c r="C61" s="226"/>
      <c r="D61" s="97">
        <f t="shared" si="0"/>
        <v>0</v>
      </c>
      <c r="E61" s="42"/>
      <c r="F61" s="42"/>
      <c r="G61" s="609" t="s">
        <v>77</v>
      </c>
      <c r="H61" s="610">
        <v>26</v>
      </c>
      <c r="I61" s="620"/>
      <c r="J61" s="575">
        <v>0</v>
      </c>
    </row>
    <row r="62" spans="1:10" x14ac:dyDescent="0.25">
      <c r="A62" s="93" t="s">
        <v>78</v>
      </c>
      <c r="B62" s="94">
        <v>80</v>
      </c>
      <c r="C62" s="226"/>
      <c r="D62" s="96">
        <f>C62/B62</f>
        <v>0</v>
      </c>
      <c r="E62" s="42"/>
      <c r="F62" s="42"/>
      <c r="G62" s="603" t="s">
        <v>78</v>
      </c>
      <c r="H62" s="604">
        <v>80</v>
      </c>
      <c r="I62" s="605"/>
      <c r="J62" s="574">
        <v>0</v>
      </c>
    </row>
    <row r="63" spans="1:10" x14ac:dyDescent="0.25">
      <c r="A63" s="93" t="s">
        <v>79</v>
      </c>
      <c r="B63" s="94">
        <v>72</v>
      </c>
      <c r="C63" s="226"/>
      <c r="D63" s="96">
        <f t="shared" ref="D63:D76" si="1">C63/B63</f>
        <v>0</v>
      </c>
      <c r="E63" s="42"/>
      <c r="F63" s="42"/>
      <c r="G63" s="603" t="s">
        <v>79</v>
      </c>
      <c r="H63" s="604">
        <v>72</v>
      </c>
      <c r="I63" s="605"/>
      <c r="J63" s="574">
        <v>0</v>
      </c>
    </row>
    <row r="64" spans="1:10" x14ac:dyDescent="0.25">
      <c r="A64" s="93" t="s">
        <v>80</v>
      </c>
      <c r="B64" s="94">
        <v>40</v>
      </c>
      <c r="C64" s="226"/>
      <c r="D64" s="96">
        <f t="shared" si="1"/>
        <v>0</v>
      </c>
      <c r="E64" s="42"/>
      <c r="F64" s="42"/>
      <c r="G64" s="603" t="s">
        <v>80</v>
      </c>
      <c r="H64" s="604">
        <v>40</v>
      </c>
      <c r="I64" s="605"/>
      <c r="J64" s="574">
        <v>0</v>
      </c>
    </row>
    <row r="65" spans="1:11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603" t="s">
        <v>81</v>
      </c>
      <c r="H65" s="604">
        <v>38</v>
      </c>
      <c r="I65" s="605"/>
      <c r="J65" s="574">
        <v>0</v>
      </c>
      <c r="K65" s="568"/>
    </row>
    <row r="66" spans="1:11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603" t="s">
        <v>82</v>
      </c>
      <c r="H66" s="604">
        <v>56</v>
      </c>
      <c r="I66" s="605"/>
      <c r="J66" s="574">
        <v>0</v>
      </c>
      <c r="K66" s="568"/>
    </row>
    <row r="67" spans="1:11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603" t="s">
        <v>83</v>
      </c>
      <c r="H67" s="604">
        <v>56</v>
      </c>
      <c r="I67" s="605"/>
      <c r="J67" s="574">
        <v>0</v>
      </c>
      <c r="K67" s="568"/>
    </row>
    <row r="68" spans="1:11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603" t="s">
        <v>84</v>
      </c>
      <c r="H68" s="604">
        <v>37</v>
      </c>
      <c r="I68" s="605"/>
      <c r="J68" s="574">
        <v>0</v>
      </c>
      <c r="K68" s="568"/>
    </row>
    <row r="69" spans="1:11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603" t="s">
        <v>85</v>
      </c>
      <c r="H69" s="604">
        <v>28</v>
      </c>
      <c r="I69" s="605"/>
      <c r="J69" s="574">
        <v>0</v>
      </c>
      <c r="K69" s="568"/>
    </row>
    <row r="70" spans="1:11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609" t="s">
        <v>86</v>
      </c>
      <c r="H70" s="610">
        <v>18</v>
      </c>
      <c r="I70" s="611"/>
      <c r="J70" s="574">
        <v>0</v>
      </c>
      <c r="K70" s="568"/>
    </row>
    <row r="71" spans="1:11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603" t="s">
        <v>90</v>
      </c>
      <c r="H71" s="604">
        <v>28</v>
      </c>
      <c r="I71" s="605"/>
      <c r="J71" s="574">
        <v>0</v>
      </c>
      <c r="K71" s="568"/>
    </row>
    <row r="72" spans="1:11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603" t="s">
        <v>91</v>
      </c>
      <c r="H72" s="604">
        <v>30</v>
      </c>
      <c r="I72" s="605"/>
      <c r="J72" s="574">
        <v>0</v>
      </c>
      <c r="K72" s="568"/>
    </row>
    <row r="73" spans="1:11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603" t="s">
        <v>92</v>
      </c>
      <c r="H73" s="604">
        <v>42</v>
      </c>
      <c r="I73" s="605"/>
      <c r="J73" s="574">
        <v>0</v>
      </c>
      <c r="K73" s="568"/>
    </row>
    <row r="74" spans="1:11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603" t="s">
        <v>94</v>
      </c>
      <c r="H74" s="604">
        <v>60</v>
      </c>
      <c r="I74" s="612"/>
      <c r="J74" s="574">
        <v>0</v>
      </c>
      <c r="K74" s="568"/>
    </row>
    <row r="75" spans="1:11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603" t="s">
        <v>94</v>
      </c>
      <c r="H75" s="604">
        <v>80</v>
      </c>
      <c r="I75" s="612"/>
      <c r="J75" s="574">
        <v>0</v>
      </c>
      <c r="K75" s="568"/>
    </row>
    <row r="76" spans="1:11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606" t="s">
        <v>100</v>
      </c>
      <c r="H76" s="607">
        <v>12</v>
      </c>
      <c r="I76" s="613"/>
      <c r="J76" s="574">
        <v>0</v>
      </c>
      <c r="K76" s="568"/>
    </row>
    <row r="77" spans="1:11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614"/>
      <c r="H77" s="615"/>
      <c r="I77" s="595"/>
      <c r="J77" s="571" t="s">
        <v>50</v>
      </c>
      <c r="K77" s="585" t="s">
        <v>51</v>
      </c>
    </row>
    <row r="78" spans="1:11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596" t="s">
        <v>48</v>
      </c>
      <c r="H78" s="608"/>
      <c r="I78" s="598"/>
      <c r="J78" s="634">
        <v>0</v>
      </c>
      <c r="K78" s="599">
        <v>0</v>
      </c>
    </row>
    <row r="79" spans="1:11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600" t="s">
        <v>53</v>
      </c>
      <c r="H79" s="601">
        <v>21</v>
      </c>
      <c r="I79" s="616"/>
      <c r="J79" s="573">
        <v>0</v>
      </c>
      <c r="K79" s="568"/>
    </row>
    <row r="80" spans="1:11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631" t="s">
        <v>101</v>
      </c>
      <c r="H80" s="632">
        <v>18</v>
      </c>
      <c r="I80" s="633"/>
      <c r="J80" s="574">
        <v>0</v>
      </c>
      <c r="K80" s="568"/>
    </row>
    <row r="81" spans="1:10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603" t="s">
        <v>58</v>
      </c>
      <c r="H81" s="604">
        <v>20</v>
      </c>
      <c r="I81" s="612"/>
      <c r="J81" s="574">
        <v>0</v>
      </c>
    </row>
    <row r="82" spans="1:10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606" t="s">
        <v>102</v>
      </c>
      <c r="H82" s="607">
        <v>39</v>
      </c>
      <c r="I82" s="613"/>
      <c r="J82" s="576">
        <v>0</v>
      </c>
    </row>
    <row r="83" spans="1:10" ht="15.75" thickTop="1" x14ac:dyDescent="0.25">
      <c r="A83" s="42"/>
      <c r="B83" s="42"/>
      <c r="C83" s="116"/>
      <c r="D83" s="42"/>
      <c r="E83" s="42"/>
      <c r="F83" s="42"/>
      <c r="G83" s="568"/>
      <c r="H83" s="568"/>
      <c r="I83" s="578"/>
      <c r="J83" s="568"/>
    </row>
    <row r="84" spans="1:10" x14ac:dyDescent="0.25">
      <c r="A84" s="42"/>
      <c r="B84" s="42"/>
      <c r="C84" s="116"/>
      <c r="D84" s="42"/>
      <c r="E84" s="42"/>
      <c r="F84" s="42"/>
      <c r="G84" s="568"/>
      <c r="H84" s="568"/>
      <c r="I84" s="578"/>
      <c r="J84" s="568"/>
    </row>
    <row r="85" spans="1:10" x14ac:dyDescent="0.25">
      <c r="A85" s="42"/>
      <c r="B85" s="42"/>
      <c r="C85" s="116"/>
      <c r="D85" s="42"/>
      <c r="E85" s="42"/>
      <c r="F85" s="42"/>
      <c r="G85" s="568"/>
      <c r="H85" s="568"/>
      <c r="I85" s="578"/>
      <c r="J85" s="568"/>
    </row>
  </sheetData>
  <mergeCells count="2">
    <mergeCell ref="A4:B4"/>
    <mergeCell ref="G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1EB6-E5DB-44A0-BA8C-7BFB1F5B8DFA}">
  <dimension ref="A1:O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11.2851562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85546875" customWidth="1"/>
    <col min="11" max="11" width="11.28515625" customWidth="1"/>
    <col min="13" max="13" width="10.5703125" customWidth="1"/>
  </cols>
  <sheetData>
    <row r="1" spans="1:15" ht="18" x14ac:dyDescent="0.25">
      <c r="A1" s="398" t="s">
        <v>16</v>
      </c>
      <c r="B1" s="399"/>
      <c r="C1" s="398"/>
      <c r="D1" s="400"/>
      <c r="E1" s="399"/>
      <c r="F1" s="399"/>
      <c r="G1" s="399"/>
      <c r="I1" s="480" t="s">
        <v>16</v>
      </c>
      <c r="J1" s="481"/>
      <c r="K1" s="480"/>
      <c r="L1" s="482"/>
      <c r="M1" s="481"/>
      <c r="N1" s="481"/>
      <c r="O1" s="481"/>
    </row>
    <row r="2" spans="1:15" x14ac:dyDescent="0.25">
      <c r="A2" s="309" t="s">
        <v>17</v>
      </c>
      <c r="B2" s="230"/>
      <c r="C2" s="231"/>
      <c r="D2" s="401"/>
      <c r="E2" s="399"/>
      <c r="F2" s="399"/>
      <c r="G2" s="399"/>
      <c r="I2" s="559" t="s">
        <v>17</v>
      </c>
      <c r="J2" s="483"/>
      <c r="K2" s="484"/>
      <c r="L2" s="485"/>
      <c r="M2" s="481"/>
      <c r="N2" s="481"/>
      <c r="O2" s="481"/>
    </row>
    <row r="3" spans="1:15" x14ac:dyDescent="0.25">
      <c r="A3" s="309" t="s">
        <v>18</v>
      </c>
      <c r="B3" s="230"/>
      <c r="C3" s="231"/>
      <c r="D3" s="401"/>
      <c r="E3" s="399"/>
      <c r="F3" s="399"/>
      <c r="G3" s="399"/>
      <c r="I3" s="559" t="s">
        <v>18</v>
      </c>
      <c r="J3" s="483"/>
      <c r="K3" s="484"/>
      <c r="L3" s="485"/>
      <c r="M3" s="481"/>
      <c r="N3" s="481"/>
      <c r="O3" s="481"/>
    </row>
    <row r="4" spans="1:15" x14ac:dyDescent="0.25">
      <c r="A4" s="893"/>
      <c r="B4" s="893"/>
      <c r="C4" s="233"/>
      <c r="D4" s="399"/>
      <c r="E4" s="399"/>
      <c r="F4" s="399"/>
      <c r="G4" s="399"/>
      <c r="I4" s="893"/>
      <c r="J4" s="893"/>
      <c r="K4" s="486"/>
      <c r="L4" s="481"/>
      <c r="M4" s="481"/>
      <c r="N4" s="481"/>
      <c r="O4" s="481"/>
    </row>
    <row r="5" spans="1:15" x14ac:dyDescent="0.25">
      <c r="A5" s="38" t="s">
        <v>19</v>
      </c>
      <c r="B5" s="39">
        <f>SUM(C20+C25+E27+E78)</f>
        <v>25801.746153846154</v>
      </c>
      <c r="C5" s="40"/>
      <c r="D5" s="41" t="s">
        <v>20</v>
      </c>
      <c r="E5" s="399"/>
      <c r="F5" s="42"/>
      <c r="G5" s="41"/>
      <c r="I5" s="499" t="s">
        <v>19</v>
      </c>
      <c r="J5" s="500">
        <v>25751.511111111111</v>
      </c>
      <c r="K5" s="497"/>
      <c r="L5" s="551" t="s">
        <v>20</v>
      </c>
      <c r="M5" s="481"/>
      <c r="N5" s="488"/>
      <c r="O5" s="551"/>
    </row>
    <row r="6" spans="1:15" x14ac:dyDescent="0.25">
      <c r="A6" s="43"/>
      <c r="B6" s="43"/>
      <c r="C6" s="40"/>
      <c r="D6" s="42"/>
      <c r="E6" s="399"/>
      <c r="F6" s="399"/>
      <c r="G6" s="399"/>
      <c r="I6" s="544"/>
      <c r="J6" s="544"/>
      <c r="K6" s="497"/>
      <c r="L6" s="488"/>
      <c r="M6" s="481"/>
      <c r="N6" s="481"/>
      <c r="O6" s="481"/>
    </row>
    <row r="7" spans="1:15" x14ac:dyDescent="0.25">
      <c r="A7" s="44" t="s">
        <v>21</v>
      </c>
      <c r="B7" s="45">
        <v>1400</v>
      </c>
      <c r="C7" s="46"/>
      <c r="D7" s="42"/>
      <c r="E7" s="399"/>
      <c r="F7" s="399"/>
      <c r="G7" s="399"/>
      <c r="I7" s="501" t="s">
        <v>21</v>
      </c>
      <c r="J7" s="558">
        <v>1400</v>
      </c>
      <c r="K7" s="502"/>
      <c r="L7" s="488"/>
      <c r="M7" s="481"/>
      <c r="N7" s="481"/>
      <c r="O7" s="481"/>
    </row>
    <row r="8" spans="1:15" x14ac:dyDescent="0.25">
      <c r="A8" s="44" t="s">
        <v>22</v>
      </c>
      <c r="B8" s="45">
        <v>725</v>
      </c>
      <c r="C8" s="46"/>
      <c r="D8" s="42"/>
      <c r="E8" s="399"/>
      <c r="F8" s="399"/>
      <c r="G8" s="399"/>
      <c r="I8" s="501" t="s">
        <v>22</v>
      </c>
      <c r="J8" s="558">
        <v>725</v>
      </c>
      <c r="K8" s="502"/>
      <c r="L8" s="488"/>
      <c r="M8" s="481"/>
      <c r="N8" s="481"/>
      <c r="O8" s="481"/>
    </row>
    <row r="9" spans="1:15" x14ac:dyDescent="0.25">
      <c r="A9" s="44" t="s">
        <v>23</v>
      </c>
      <c r="B9" s="45">
        <v>1500</v>
      </c>
      <c r="C9" s="46"/>
      <c r="D9" s="42"/>
      <c r="E9" s="399"/>
      <c r="F9" s="399"/>
      <c r="G9" s="399"/>
      <c r="I9" s="501" t="s">
        <v>23</v>
      </c>
      <c r="J9" s="558">
        <v>1500</v>
      </c>
      <c r="K9" s="502"/>
      <c r="L9" s="488"/>
      <c r="M9" s="481"/>
      <c r="N9" s="481"/>
      <c r="O9" s="481"/>
    </row>
    <row r="10" spans="1:15" x14ac:dyDescent="0.25">
      <c r="A10" s="44" t="s">
        <v>24</v>
      </c>
      <c r="B10" s="46"/>
      <c r="C10" s="46"/>
      <c r="D10" s="42"/>
      <c r="E10" s="399"/>
      <c r="F10" s="399"/>
      <c r="G10" s="399"/>
      <c r="I10" s="501" t="s">
        <v>24</v>
      </c>
      <c r="J10" s="502"/>
      <c r="K10" s="502"/>
      <c r="L10" s="488"/>
      <c r="M10" s="481"/>
      <c r="N10" s="481"/>
      <c r="O10" s="481"/>
    </row>
    <row r="11" spans="1:15" x14ac:dyDescent="0.25">
      <c r="A11" s="44" t="s">
        <v>25</v>
      </c>
      <c r="B11" s="46"/>
      <c r="C11" s="46"/>
      <c r="D11" s="42"/>
      <c r="E11" s="399"/>
      <c r="F11" s="399"/>
      <c r="G11" s="399"/>
      <c r="I11" s="501" t="s">
        <v>25</v>
      </c>
      <c r="J11" s="502"/>
      <c r="K11" s="502"/>
      <c r="L11" s="488"/>
      <c r="M11" s="481"/>
      <c r="N11" s="481"/>
      <c r="O11" s="481"/>
    </row>
    <row r="12" spans="1:15" x14ac:dyDescent="0.25">
      <c r="A12" s="234" t="s">
        <v>26</v>
      </c>
      <c r="B12" s="46"/>
      <c r="C12" s="46"/>
      <c r="D12" s="42"/>
      <c r="E12" s="399"/>
      <c r="F12" s="399"/>
      <c r="G12" s="399"/>
      <c r="I12" s="487" t="s">
        <v>26</v>
      </c>
      <c r="J12" s="502"/>
      <c r="K12" s="502"/>
      <c r="L12" s="488"/>
      <c r="M12" s="481"/>
      <c r="N12" s="481"/>
      <c r="O12" s="481"/>
    </row>
    <row r="13" spans="1:15" x14ac:dyDescent="0.25">
      <c r="A13" s="48" t="s">
        <v>33</v>
      </c>
      <c r="B13" s="46"/>
      <c r="C13" s="46"/>
      <c r="D13" s="42"/>
      <c r="E13" s="399"/>
      <c r="F13" s="399"/>
      <c r="G13" s="399"/>
      <c r="I13" s="556" t="s">
        <v>33</v>
      </c>
      <c r="J13" s="502"/>
      <c r="K13" s="502"/>
      <c r="L13" s="488"/>
      <c r="M13" s="481"/>
      <c r="N13" s="481"/>
      <c r="O13" s="481"/>
    </row>
    <row r="14" spans="1:15" x14ac:dyDescent="0.25">
      <c r="A14" s="44" t="s">
        <v>34</v>
      </c>
      <c r="B14" s="46">
        <v>3</v>
      </c>
      <c r="C14" s="46"/>
      <c r="D14" s="42"/>
      <c r="E14" s="399"/>
      <c r="F14" s="399"/>
      <c r="G14" s="399"/>
      <c r="I14" s="501" t="s">
        <v>34</v>
      </c>
      <c r="J14" s="502">
        <v>3</v>
      </c>
      <c r="K14" s="502"/>
      <c r="L14" s="488"/>
      <c r="M14" s="481"/>
      <c r="N14" s="481"/>
      <c r="O14" s="481"/>
    </row>
    <row r="15" spans="1:15" x14ac:dyDescent="0.25">
      <c r="A15" s="48" t="s">
        <v>35</v>
      </c>
      <c r="B15" s="46">
        <v>0.3</v>
      </c>
      <c r="C15" s="46"/>
      <c r="D15" s="42"/>
      <c r="E15" s="399"/>
      <c r="F15" s="399"/>
      <c r="G15" s="399"/>
      <c r="I15" s="556" t="s">
        <v>35</v>
      </c>
      <c r="J15" s="502">
        <v>0.3</v>
      </c>
      <c r="K15" s="502"/>
      <c r="L15" s="488"/>
      <c r="M15" s="481"/>
      <c r="N15" s="481"/>
      <c r="O15" s="481"/>
    </row>
    <row r="16" spans="1:15" ht="15.75" thickBot="1" x14ac:dyDescent="0.3">
      <c r="A16" s="43"/>
      <c r="B16" s="43"/>
      <c r="C16" s="40"/>
      <c r="D16" s="42"/>
      <c r="E16" s="399"/>
      <c r="F16" s="399"/>
      <c r="G16" s="399"/>
      <c r="I16" s="544"/>
      <c r="J16" s="544"/>
      <c r="K16" s="497"/>
      <c r="L16" s="488"/>
      <c r="M16" s="481"/>
      <c r="N16" s="481"/>
      <c r="O16" s="481"/>
    </row>
    <row r="17" spans="1:14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42"/>
      <c r="I17" s="503" t="s">
        <v>36</v>
      </c>
      <c r="J17" s="504" t="s">
        <v>37</v>
      </c>
      <c r="K17" s="505" t="s">
        <v>38</v>
      </c>
      <c r="L17" s="488"/>
      <c r="M17" s="488"/>
      <c r="N17" s="488"/>
    </row>
    <row r="18" spans="1:14" ht="15.75" thickTop="1" x14ac:dyDescent="0.25">
      <c r="A18" s="64" t="s">
        <v>43</v>
      </c>
      <c r="B18" s="59">
        <v>3899</v>
      </c>
      <c r="C18" s="62">
        <f>B18*B14</f>
        <v>11697</v>
      </c>
      <c r="D18" s="42"/>
      <c r="E18" s="42"/>
      <c r="F18" s="42"/>
      <c r="G18" s="42"/>
      <c r="I18" s="541" t="s">
        <v>43</v>
      </c>
      <c r="J18" s="542">
        <v>3899</v>
      </c>
      <c r="K18" s="543">
        <v>11697</v>
      </c>
      <c r="L18" s="488"/>
      <c r="M18" s="488"/>
      <c r="N18" s="488"/>
    </row>
    <row r="19" spans="1:14" ht="15.75" thickBot="1" x14ac:dyDescent="0.3">
      <c r="A19" s="65" t="s">
        <v>44</v>
      </c>
      <c r="B19" s="66">
        <v>2453</v>
      </c>
      <c r="C19" s="60">
        <f>B19*B15</f>
        <v>735.9</v>
      </c>
      <c r="D19" s="42"/>
      <c r="E19" s="42"/>
      <c r="F19" s="42"/>
      <c r="G19" s="42"/>
      <c r="I19" s="537" t="s">
        <v>44</v>
      </c>
      <c r="J19" s="538">
        <v>2453</v>
      </c>
      <c r="K19" s="539">
        <v>735.9</v>
      </c>
      <c r="L19" s="488"/>
      <c r="M19" s="488"/>
      <c r="N19" s="488"/>
    </row>
    <row r="20" spans="1:14" ht="16.5" thickTop="1" thickBot="1" x14ac:dyDescent="0.3">
      <c r="A20" s="67"/>
      <c r="B20" s="68" t="s">
        <v>45</v>
      </c>
      <c r="C20" s="69">
        <f>SUM(C18:C19)</f>
        <v>12432.9</v>
      </c>
      <c r="D20" s="42"/>
      <c r="E20" s="42"/>
      <c r="F20" s="42"/>
      <c r="G20" s="42"/>
      <c r="I20" s="506"/>
      <c r="J20" s="507" t="s">
        <v>45</v>
      </c>
      <c r="K20" s="508">
        <v>12432.9</v>
      </c>
      <c r="L20" s="488"/>
      <c r="M20" s="488"/>
      <c r="N20" s="488"/>
    </row>
    <row r="21" spans="1:14" ht="16.5" thickTop="1" thickBot="1" x14ac:dyDescent="0.3">
      <c r="A21" s="70"/>
      <c r="B21" s="71"/>
      <c r="C21" s="72"/>
      <c r="D21" s="42"/>
      <c r="E21" s="42"/>
      <c r="F21" s="42"/>
      <c r="G21" s="42"/>
      <c r="I21" s="509"/>
      <c r="J21" s="510"/>
      <c r="K21" s="511"/>
      <c r="L21" s="488"/>
      <c r="M21" s="488"/>
      <c r="N21" s="488"/>
    </row>
    <row r="22" spans="1:14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75"/>
      <c r="I22" s="512" t="s">
        <v>46</v>
      </c>
      <c r="J22" s="504" t="s">
        <v>47</v>
      </c>
      <c r="K22" s="505" t="s">
        <v>38</v>
      </c>
      <c r="L22" s="488"/>
      <c r="M22" s="489"/>
      <c r="N22" s="490"/>
    </row>
    <row r="23" spans="1:14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75"/>
      <c r="I23" s="545" t="s">
        <v>48</v>
      </c>
      <c r="J23" s="546">
        <v>0</v>
      </c>
      <c r="K23" s="547">
        <v>0</v>
      </c>
      <c r="L23" s="488"/>
      <c r="M23" s="489"/>
      <c r="N23" s="490"/>
    </row>
    <row r="24" spans="1:14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75"/>
      <c r="I24" s="548" t="s">
        <v>49</v>
      </c>
      <c r="J24" s="549">
        <v>0</v>
      </c>
      <c r="K24" s="557">
        <v>0</v>
      </c>
      <c r="L24" s="488"/>
      <c r="M24" s="489"/>
      <c r="N24" s="490"/>
    </row>
    <row r="25" spans="1:14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42"/>
      <c r="I25" s="506"/>
      <c r="J25" s="507" t="s">
        <v>45</v>
      </c>
      <c r="K25" s="508">
        <v>0</v>
      </c>
      <c r="L25" s="488"/>
      <c r="M25" s="488"/>
      <c r="N25" s="488"/>
    </row>
    <row r="26" spans="1:14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42"/>
      <c r="I26" s="513"/>
      <c r="J26" s="514"/>
      <c r="K26" s="515"/>
      <c r="L26" s="491" t="s">
        <v>50</v>
      </c>
      <c r="M26" s="505" t="s">
        <v>51</v>
      </c>
      <c r="N26" s="488"/>
    </row>
    <row r="27" spans="1:14" ht="16.5" thickTop="1" thickBot="1" x14ac:dyDescent="0.3">
      <c r="A27" s="84" t="s">
        <v>52</v>
      </c>
      <c r="B27" s="85"/>
      <c r="C27" s="86">
        <f>SUM(C28:C76)</f>
        <v>391</v>
      </c>
      <c r="D27" s="87">
        <f>SUM(D28:D76)</f>
        <v>9.5491758241758244</v>
      </c>
      <c r="E27" s="88">
        <f>D27*B7</f>
        <v>13368.846153846154</v>
      </c>
      <c r="F27" s="42"/>
      <c r="G27" s="42"/>
      <c r="I27" s="516" t="s">
        <v>52</v>
      </c>
      <c r="J27" s="517"/>
      <c r="K27" s="550">
        <v>391</v>
      </c>
      <c r="L27" s="492">
        <v>9.513293650793651</v>
      </c>
      <c r="M27" s="519">
        <v>13318.611111111111</v>
      </c>
      <c r="N27" s="488"/>
    </row>
    <row r="28" spans="1:14" ht="15.75" thickTop="1" x14ac:dyDescent="0.25">
      <c r="A28" s="89" t="s">
        <v>53</v>
      </c>
      <c r="B28" s="90">
        <v>21</v>
      </c>
      <c r="C28" s="498">
        <v>8</v>
      </c>
      <c r="D28" s="92">
        <f t="shared" ref="D28:D61" si="0">C28/B28</f>
        <v>0.38095238095238093</v>
      </c>
      <c r="E28" s="42"/>
      <c r="F28" s="42"/>
      <c r="G28" s="42"/>
      <c r="I28" s="520" t="s">
        <v>53</v>
      </c>
      <c r="J28" s="521">
        <v>21</v>
      </c>
      <c r="K28" s="522">
        <v>4</v>
      </c>
      <c r="L28" s="493">
        <v>0.19047619047619047</v>
      </c>
      <c r="M28" s="488"/>
      <c r="N28" s="488">
        <v>8</v>
      </c>
    </row>
    <row r="29" spans="1:14" x14ac:dyDescent="0.25">
      <c r="A29" s="93" t="s">
        <v>58</v>
      </c>
      <c r="B29" s="94">
        <v>20</v>
      </c>
      <c r="C29" s="498"/>
      <c r="D29" s="97">
        <f t="shared" si="0"/>
        <v>0</v>
      </c>
      <c r="E29" s="42"/>
      <c r="F29" s="42"/>
      <c r="G29" s="42"/>
      <c r="I29" s="523" t="s">
        <v>58</v>
      </c>
      <c r="J29" s="524">
        <v>20</v>
      </c>
      <c r="K29" s="525">
        <v>1</v>
      </c>
      <c r="L29" s="495">
        <v>0.05</v>
      </c>
      <c r="M29" s="488"/>
      <c r="N29" s="488"/>
    </row>
    <row r="30" spans="1:14" x14ac:dyDescent="0.25">
      <c r="A30" s="93" t="s">
        <v>71</v>
      </c>
      <c r="B30" s="94">
        <v>40</v>
      </c>
      <c r="C30" s="498"/>
      <c r="D30" s="96">
        <f t="shared" si="0"/>
        <v>0</v>
      </c>
      <c r="E30" s="42"/>
      <c r="F30" s="42"/>
      <c r="G30" s="42"/>
      <c r="I30" s="523" t="s">
        <v>71</v>
      </c>
      <c r="J30" s="524">
        <v>40</v>
      </c>
      <c r="K30" s="525"/>
      <c r="L30" s="494">
        <v>0</v>
      </c>
      <c r="M30" s="488"/>
      <c r="N30" s="488"/>
    </row>
    <row r="31" spans="1:14" x14ac:dyDescent="0.25">
      <c r="A31" s="93" t="s">
        <v>72</v>
      </c>
      <c r="B31" s="94">
        <v>40</v>
      </c>
      <c r="C31" s="498">
        <v>331</v>
      </c>
      <c r="D31" s="96">
        <f t="shared" si="0"/>
        <v>8.2750000000000004</v>
      </c>
      <c r="E31" s="42"/>
      <c r="F31" s="42"/>
      <c r="G31" s="42"/>
      <c r="I31" s="523" t="s">
        <v>72</v>
      </c>
      <c r="J31" s="524">
        <v>40</v>
      </c>
      <c r="K31" s="525">
        <v>340</v>
      </c>
      <c r="L31" s="494">
        <v>8.5</v>
      </c>
      <c r="M31" s="488"/>
      <c r="N31" s="488">
        <v>331</v>
      </c>
    </row>
    <row r="32" spans="1:14" x14ac:dyDescent="0.25">
      <c r="A32" s="93" t="s">
        <v>74</v>
      </c>
      <c r="B32" s="94">
        <v>12</v>
      </c>
      <c r="C32" s="498">
        <v>1</v>
      </c>
      <c r="D32" s="96">
        <f t="shared" si="0"/>
        <v>8.3333333333333329E-2</v>
      </c>
      <c r="E32" s="42"/>
      <c r="F32" s="42"/>
      <c r="G32" s="42"/>
      <c r="I32" s="523" t="s">
        <v>74</v>
      </c>
      <c r="J32" s="524">
        <v>12</v>
      </c>
      <c r="K32" s="532">
        <v>1</v>
      </c>
      <c r="L32" s="494">
        <v>8.3333333333333329E-2</v>
      </c>
      <c r="M32" s="488"/>
      <c r="N32" s="488">
        <v>1</v>
      </c>
    </row>
    <row r="33" spans="1:14" x14ac:dyDescent="0.25">
      <c r="A33" s="93" t="s">
        <v>89</v>
      </c>
      <c r="B33" s="94">
        <v>48</v>
      </c>
      <c r="C33" s="498"/>
      <c r="D33" s="96">
        <f t="shared" si="0"/>
        <v>0</v>
      </c>
      <c r="E33" s="42"/>
      <c r="F33" s="42"/>
      <c r="G33" s="42"/>
      <c r="I33" s="523" t="s">
        <v>89</v>
      </c>
      <c r="J33" s="524">
        <v>48</v>
      </c>
      <c r="K33" s="525"/>
      <c r="L33" s="494">
        <v>0</v>
      </c>
      <c r="M33" s="488"/>
      <c r="N33" s="488"/>
    </row>
    <row r="34" spans="1:14" x14ac:dyDescent="0.25">
      <c r="A34" s="93" t="s">
        <v>87</v>
      </c>
      <c r="B34" s="94">
        <v>144</v>
      </c>
      <c r="C34" s="498"/>
      <c r="D34" s="96">
        <f t="shared" si="0"/>
        <v>0</v>
      </c>
      <c r="E34" s="42"/>
      <c r="F34" s="42"/>
      <c r="G34" s="42"/>
      <c r="I34" s="523" t="s">
        <v>87</v>
      </c>
      <c r="J34" s="524">
        <v>144</v>
      </c>
      <c r="K34" s="525"/>
      <c r="L34" s="494">
        <v>0</v>
      </c>
      <c r="M34" s="488"/>
      <c r="N34" s="488"/>
    </row>
    <row r="35" spans="1:14" x14ac:dyDescent="0.25">
      <c r="A35" s="93" t="s">
        <v>88</v>
      </c>
      <c r="B35" s="94">
        <v>72</v>
      </c>
      <c r="C35" s="498">
        <v>48</v>
      </c>
      <c r="D35" s="96">
        <f t="shared" si="0"/>
        <v>0.66666666666666663</v>
      </c>
      <c r="E35" s="42"/>
      <c r="F35" s="42"/>
      <c r="G35" s="42"/>
      <c r="I35" s="523" t="s">
        <v>88</v>
      </c>
      <c r="J35" s="524">
        <v>72</v>
      </c>
      <c r="K35" s="532">
        <v>43</v>
      </c>
      <c r="L35" s="494">
        <v>0.59722222222222221</v>
      </c>
      <c r="M35" s="488"/>
      <c r="N35" s="488">
        <v>48</v>
      </c>
    </row>
    <row r="36" spans="1:14" x14ac:dyDescent="0.25">
      <c r="A36" s="93" t="s">
        <v>112</v>
      </c>
      <c r="B36" s="94">
        <v>48</v>
      </c>
      <c r="C36" s="498"/>
      <c r="D36" s="96">
        <f t="shared" si="0"/>
        <v>0</v>
      </c>
      <c r="E36" s="42"/>
      <c r="F36" s="42"/>
      <c r="G36" s="42"/>
      <c r="I36" s="523" t="s">
        <v>112</v>
      </c>
      <c r="J36" s="524">
        <v>48</v>
      </c>
      <c r="K36" s="525">
        <v>1</v>
      </c>
      <c r="L36" s="494">
        <v>2.0833333333333332E-2</v>
      </c>
      <c r="M36" s="488"/>
      <c r="N36" s="488"/>
    </row>
    <row r="37" spans="1:14" x14ac:dyDescent="0.25">
      <c r="A37" s="93" t="s">
        <v>95</v>
      </c>
      <c r="B37" s="94">
        <v>24</v>
      </c>
      <c r="C37" s="498"/>
      <c r="D37" s="96">
        <f t="shared" si="0"/>
        <v>0</v>
      </c>
      <c r="E37" s="42"/>
      <c r="F37" s="42"/>
      <c r="G37" s="42"/>
      <c r="I37" s="523" t="s">
        <v>95</v>
      </c>
      <c r="J37" s="524">
        <v>24</v>
      </c>
      <c r="K37" s="532"/>
      <c r="L37" s="494">
        <v>0</v>
      </c>
      <c r="M37" s="488"/>
      <c r="N37" s="488"/>
    </row>
    <row r="38" spans="1:14" x14ac:dyDescent="0.25">
      <c r="A38" s="93" t="s">
        <v>96</v>
      </c>
      <c r="B38" s="94">
        <v>22</v>
      </c>
      <c r="C38" s="498"/>
      <c r="D38" s="96">
        <f t="shared" si="0"/>
        <v>0</v>
      </c>
      <c r="E38" s="42"/>
      <c r="F38" s="42"/>
      <c r="G38" s="42"/>
      <c r="I38" s="523" t="s">
        <v>96</v>
      </c>
      <c r="J38" s="524">
        <v>22</v>
      </c>
      <c r="K38" s="532"/>
      <c r="L38" s="494">
        <v>0</v>
      </c>
      <c r="M38" s="488"/>
      <c r="N38" s="488"/>
    </row>
    <row r="39" spans="1:14" x14ac:dyDescent="0.25">
      <c r="A39" s="93" t="s">
        <v>97</v>
      </c>
      <c r="B39" s="94">
        <v>18</v>
      </c>
      <c r="C39" s="498"/>
      <c r="D39" s="96">
        <f t="shared" si="0"/>
        <v>0</v>
      </c>
      <c r="E39" s="42"/>
      <c r="F39" s="42"/>
      <c r="G39" s="42"/>
      <c r="I39" s="523" t="s">
        <v>97</v>
      </c>
      <c r="J39" s="524">
        <v>18</v>
      </c>
      <c r="K39" s="532"/>
      <c r="L39" s="494">
        <v>0</v>
      </c>
      <c r="M39" s="488"/>
      <c r="N39" s="488"/>
    </row>
    <row r="40" spans="1:14" x14ac:dyDescent="0.25">
      <c r="A40" s="93" t="s">
        <v>98</v>
      </c>
      <c r="B40" s="94">
        <v>16</v>
      </c>
      <c r="C40" s="498"/>
      <c r="D40" s="96">
        <f t="shared" si="0"/>
        <v>0</v>
      </c>
      <c r="E40" s="42"/>
      <c r="F40" s="42"/>
      <c r="G40" s="42"/>
      <c r="I40" s="523" t="s">
        <v>98</v>
      </c>
      <c r="J40" s="524">
        <v>16</v>
      </c>
      <c r="K40" s="532"/>
      <c r="L40" s="494">
        <v>0</v>
      </c>
      <c r="M40" s="488"/>
      <c r="N40" s="488"/>
    </row>
    <row r="41" spans="1:14" x14ac:dyDescent="0.25">
      <c r="A41" s="93" t="s">
        <v>99</v>
      </c>
      <c r="B41" s="94">
        <v>14</v>
      </c>
      <c r="C41" s="498"/>
      <c r="D41" s="96">
        <f t="shared" si="0"/>
        <v>0</v>
      </c>
      <c r="E41" s="42"/>
      <c r="F41" s="42"/>
      <c r="G41" s="42"/>
      <c r="I41" s="523" t="s">
        <v>99</v>
      </c>
      <c r="J41" s="524">
        <v>14</v>
      </c>
      <c r="K41" s="532"/>
      <c r="L41" s="494">
        <v>0</v>
      </c>
      <c r="M41" s="488"/>
      <c r="N41" s="488"/>
    </row>
    <row r="42" spans="1:14" x14ac:dyDescent="0.25">
      <c r="A42" s="93" t="s">
        <v>54</v>
      </c>
      <c r="B42" s="94">
        <v>18</v>
      </c>
      <c r="C42" s="498"/>
      <c r="D42" s="96">
        <f t="shared" si="0"/>
        <v>0</v>
      </c>
      <c r="E42" s="42"/>
      <c r="F42" s="42"/>
      <c r="G42" s="42"/>
      <c r="I42" s="523" t="s">
        <v>54</v>
      </c>
      <c r="J42" s="524">
        <v>18</v>
      </c>
      <c r="K42" s="525"/>
      <c r="L42" s="494">
        <v>0</v>
      </c>
      <c r="M42" s="488"/>
      <c r="N42" s="488"/>
    </row>
    <row r="43" spans="1:14" x14ac:dyDescent="0.25">
      <c r="A43" s="93" t="s">
        <v>55</v>
      </c>
      <c r="B43" s="94">
        <v>28</v>
      </c>
      <c r="C43" s="498"/>
      <c r="D43" s="96">
        <f t="shared" si="0"/>
        <v>0</v>
      </c>
      <c r="E43" s="42"/>
      <c r="F43" s="42"/>
      <c r="G43" s="42"/>
      <c r="I43" s="523" t="s">
        <v>55</v>
      </c>
      <c r="J43" s="524">
        <v>28</v>
      </c>
      <c r="K43" s="525"/>
      <c r="L43" s="494">
        <v>0</v>
      </c>
      <c r="M43" s="488"/>
      <c r="N43" s="488"/>
    </row>
    <row r="44" spans="1:14" x14ac:dyDescent="0.25">
      <c r="A44" s="93" t="s">
        <v>56</v>
      </c>
      <c r="B44" s="94">
        <v>55</v>
      </c>
      <c r="C44" s="498"/>
      <c r="D44" s="96">
        <f t="shared" si="0"/>
        <v>0</v>
      </c>
      <c r="E44" s="42"/>
      <c r="F44" s="42"/>
      <c r="G44" s="42"/>
      <c r="I44" s="523" t="s">
        <v>56</v>
      </c>
      <c r="J44" s="524">
        <v>55</v>
      </c>
      <c r="K44" s="525"/>
      <c r="L44" s="494">
        <v>0</v>
      </c>
      <c r="M44" s="488"/>
      <c r="N44" s="488"/>
    </row>
    <row r="45" spans="1:14" x14ac:dyDescent="0.25">
      <c r="A45" s="93" t="s">
        <v>57</v>
      </c>
      <c r="B45" s="94">
        <v>24</v>
      </c>
      <c r="C45" s="498"/>
      <c r="D45" s="96">
        <f t="shared" si="0"/>
        <v>0</v>
      </c>
      <c r="E45" s="42"/>
      <c r="F45" s="42"/>
      <c r="G45" s="42"/>
      <c r="I45" s="523" t="s">
        <v>57</v>
      </c>
      <c r="J45" s="524">
        <v>24</v>
      </c>
      <c r="K45" s="525"/>
      <c r="L45" s="494">
        <v>0</v>
      </c>
      <c r="M45" s="488"/>
      <c r="N45" s="488"/>
    </row>
    <row r="46" spans="1:14" x14ac:dyDescent="0.25">
      <c r="A46" s="98" t="s">
        <v>59</v>
      </c>
      <c r="B46" s="99">
        <v>30</v>
      </c>
      <c r="C46" s="498">
        <v>1</v>
      </c>
      <c r="D46" s="97">
        <f>C46/B46</f>
        <v>3.3333333333333333E-2</v>
      </c>
      <c r="E46" s="42"/>
      <c r="F46" s="42"/>
      <c r="G46" s="42"/>
      <c r="I46" s="529" t="s">
        <v>59</v>
      </c>
      <c r="J46" s="530">
        <v>30</v>
      </c>
      <c r="K46" s="531"/>
      <c r="L46" s="495">
        <v>0</v>
      </c>
      <c r="M46" s="488"/>
      <c r="N46" s="488">
        <v>1</v>
      </c>
    </row>
    <row r="47" spans="1:14" x14ac:dyDescent="0.25">
      <c r="A47" s="93" t="s">
        <v>60</v>
      </c>
      <c r="B47" s="94">
        <v>14</v>
      </c>
      <c r="C47" s="498"/>
      <c r="D47" s="96">
        <f t="shared" si="0"/>
        <v>0</v>
      </c>
      <c r="E47" s="42"/>
      <c r="F47" s="42"/>
      <c r="G47" s="42"/>
      <c r="I47" s="523" t="s">
        <v>60</v>
      </c>
      <c r="J47" s="524">
        <v>14</v>
      </c>
      <c r="K47" s="525"/>
      <c r="L47" s="494">
        <v>0</v>
      </c>
      <c r="M47" s="488"/>
      <c r="N47" s="488"/>
    </row>
    <row r="48" spans="1:14" x14ac:dyDescent="0.25">
      <c r="A48" s="93" t="s">
        <v>61</v>
      </c>
      <c r="B48" s="94">
        <v>19</v>
      </c>
      <c r="C48" s="498"/>
      <c r="D48" s="96">
        <f t="shared" si="0"/>
        <v>0</v>
      </c>
      <c r="E48" s="42"/>
      <c r="F48" s="42"/>
      <c r="G48" s="42"/>
      <c r="I48" s="523" t="s">
        <v>61</v>
      </c>
      <c r="J48" s="524">
        <v>19</v>
      </c>
      <c r="K48" s="525"/>
      <c r="L48" s="494">
        <v>0</v>
      </c>
      <c r="M48" s="488"/>
      <c r="N48" s="488"/>
    </row>
    <row r="49" spans="1:14" x14ac:dyDescent="0.25">
      <c r="A49" s="93" t="s">
        <v>62</v>
      </c>
      <c r="B49" s="94">
        <v>20</v>
      </c>
      <c r="C49" s="498"/>
      <c r="D49" s="96">
        <f t="shared" si="0"/>
        <v>0</v>
      </c>
      <c r="E49" s="42"/>
      <c r="F49" s="42"/>
      <c r="G49" s="42"/>
      <c r="I49" s="523" t="s">
        <v>62</v>
      </c>
      <c r="J49" s="524">
        <v>20</v>
      </c>
      <c r="K49" s="525"/>
      <c r="L49" s="494">
        <v>0</v>
      </c>
      <c r="M49" s="488"/>
      <c r="N49" s="488"/>
    </row>
    <row r="50" spans="1:14" x14ac:dyDescent="0.25">
      <c r="A50" s="93" t="s">
        <v>63</v>
      </c>
      <c r="B50" s="94">
        <v>21</v>
      </c>
      <c r="C50" s="498"/>
      <c r="D50" s="96">
        <f t="shared" si="0"/>
        <v>0</v>
      </c>
      <c r="E50" s="42"/>
      <c r="F50" s="42"/>
      <c r="G50" s="42"/>
      <c r="I50" s="523" t="s">
        <v>63</v>
      </c>
      <c r="J50" s="524">
        <v>21</v>
      </c>
      <c r="K50" s="525"/>
      <c r="L50" s="494">
        <v>0</v>
      </c>
      <c r="M50" s="488"/>
      <c r="N50" s="488"/>
    </row>
    <row r="51" spans="1:14" x14ac:dyDescent="0.25">
      <c r="A51" s="93" t="s">
        <v>64</v>
      </c>
      <c r="B51" s="94">
        <v>22</v>
      </c>
      <c r="C51" s="498"/>
      <c r="D51" s="96">
        <f t="shared" si="0"/>
        <v>0</v>
      </c>
      <c r="E51" s="42"/>
      <c r="F51" s="42"/>
      <c r="G51" s="42"/>
      <c r="I51" s="523" t="s">
        <v>64</v>
      </c>
      <c r="J51" s="524">
        <v>22</v>
      </c>
      <c r="K51" s="525"/>
      <c r="L51" s="494">
        <v>0</v>
      </c>
      <c r="M51" s="488"/>
      <c r="N51" s="488"/>
    </row>
    <row r="52" spans="1:14" x14ac:dyDescent="0.25">
      <c r="A52" s="93" t="s">
        <v>65</v>
      </c>
      <c r="B52" s="94">
        <v>30</v>
      </c>
      <c r="C52" s="498"/>
      <c r="D52" s="96">
        <f t="shared" si="0"/>
        <v>0</v>
      </c>
      <c r="E52" s="42"/>
      <c r="F52" s="42"/>
      <c r="G52" s="42"/>
      <c r="I52" s="523" t="s">
        <v>65</v>
      </c>
      <c r="J52" s="524">
        <v>30</v>
      </c>
      <c r="K52" s="525"/>
      <c r="L52" s="494">
        <v>0</v>
      </c>
      <c r="M52" s="488"/>
      <c r="N52" s="488"/>
    </row>
    <row r="53" spans="1:14" x14ac:dyDescent="0.25">
      <c r="A53" s="93" t="s">
        <v>66</v>
      </c>
      <c r="B53" s="94">
        <v>32</v>
      </c>
      <c r="C53" s="498"/>
      <c r="D53" s="96">
        <f t="shared" si="0"/>
        <v>0</v>
      </c>
      <c r="E53" s="42"/>
      <c r="F53" s="42"/>
      <c r="G53" s="42"/>
      <c r="I53" s="523" t="s">
        <v>66</v>
      </c>
      <c r="J53" s="524">
        <v>32</v>
      </c>
      <c r="K53" s="525"/>
      <c r="L53" s="494">
        <v>0</v>
      </c>
      <c r="M53" s="488"/>
      <c r="N53" s="488"/>
    </row>
    <row r="54" spans="1:14" x14ac:dyDescent="0.25">
      <c r="A54" s="93" t="s">
        <v>67</v>
      </c>
      <c r="B54" s="94">
        <v>35</v>
      </c>
      <c r="C54" s="498"/>
      <c r="D54" s="96">
        <f t="shared" si="0"/>
        <v>0</v>
      </c>
      <c r="E54" s="42"/>
      <c r="F54" s="42"/>
      <c r="G54" s="42"/>
      <c r="I54" s="523" t="s">
        <v>67</v>
      </c>
      <c r="J54" s="524">
        <v>35</v>
      </c>
      <c r="K54" s="525"/>
      <c r="L54" s="494">
        <v>0</v>
      </c>
      <c r="M54" s="488"/>
      <c r="N54" s="488"/>
    </row>
    <row r="55" spans="1:14" x14ac:dyDescent="0.25">
      <c r="A55" s="93" t="s">
        <v>68</v>
      </c>
      <c r="B55" s="94">
        <v>50</v>
      </c>
      <c r="C55" s="498"/>
      <c r="D55" s="96">
        <f t="shared" si="0"/>
        <v>0</v>
      </c>
      <c r="E55" s="42"/>
      <c r="F55" s="42"/>
      <c r="G55" s="42"/>
      <c r="I55" s="523" t="s">
        <v>68</v>
      </c>
      <c r="J55" s="524">
        <v>50</v>
      </c>
      <c r="K55" s="525"/>
      <c r="L55" s="494">
        <v>0</v>
      </c>
      <c r="M55" s="488"/>
      <c r="N55" s="488"/>
    </row>
    <row r="56" spans="1:14" x14ac:dyDescent="0.25">
      <c r="A56" s="93" t="s">
        <v>69</v>
      </c>
      <c r="B56" s="94">
        <v>72</v>
      </c>
      <c r="C56" s="498"/>
      <c r="D56" s="96">
        <f t="shared" si="0"/>
        <v>0</v>
      </c>
      <c r="E56" s="42"/>
      <c r="F56" s="42"/>
      <c r="G56" s="42"/>
      <c r="I56" s="523" t="s">
        <v>69</v>
      </c>
      <c r="J56" s="524">
        <v>72</v>
      </c>
      <c r="K56" s="525"/>
      <c r="L56" s="494">
        <v>0</v>
      </c>
      <c r="M56" s="488"/>
      <c r="N56" s="488"/>
    </row>
    <row r="57" spans="1:14" x14ac:dyDescent="0.25">
      <c r="A57" s="93" t="s">
        <v>70</v>
      </c>
      <c r="B57" s="94">
        <v>80</v>
      </c>
      <c r="C57" s="498"/>
      <c r="D57" s="96">
        <f t="shared" si="0"/>
        <v>0</v>
      </c>
      <c r="E57" s="42"/>
      <c r="F57" s="42"/>
      <c r="G57" s="42"/>
      <c r="I57" s="523" t="s">
        <v>70</v>
      </c>
      <c r="J57" s="524">
        <v>80</v>
      </c>
      <c r="K57" s="525"/>
      <c r="L57" s="494">
        <v>0</v>
      </c>
      <c r="M57" s="488"/>
      <c r="N57" s="488"/>
    </row>
    <row r="58" spans="1:14" x14ac:dyDescent="0.25">
      <c r="A58" s="93" t="s">
        <v>73</v>
      </c>
      <c r="B58" s="94">
        <v>10</v>
      </c>
      <c r="C58" s="498"/>
      <c r="D58" s="96">
        <f t="shared" si="0"/>
        <v>0</v>
      </c>
      <c r="E58" s="42"/>
      <c r="F58" s="42"/>
      <c r="G58" s="42"/>
      <c r="I58" s="523" t="s">
        <v>73</v>
      </c>
      <c r="J58" s="524">
        <v>10</v>
      </c>
      <c r="K58" s="532"/>
      <c r="L58" s="494">
        <v>0</v>
      </c>
      <c r="M58" s="488"/>
      <c r="N58" s="488"/>
    </row>
    <row r="59" spans="1:14" x14ac:dyDescent="0.25">
      <c r="A59" s="93" t="s">
        <v>75</v>
      </c>
      <c r="B59" s="94">
        <v>14</v>
      </c>
      <c r="C59" s="498">
        <v>1</v>
      </c>
      <c r="D59" s="96">
        <f t="shared" si="0"/>
        <v>7.1428571428571425E-2</v>
      </c>
      <c r="E59" s="42"/>
      <c r="F59" s="42"/>
      <c r="G59" s="42"/>
      <c r="I59" s="523" t="s">
        <v>75</v>
      </c>
      <c r="J59" s="524">
        <v>14</v>
      </c>
      <c r="K59" s="532">
        <v>1</v>
      </c>
      <c r="L59" s="494">
        <v>7.1428571428571425E-2</v>
      </c>
      <c r="M59" s="488"/>
      <c r="N59" s="488">
        <v>1</v>
      </c>
    </row>
    <row r="60" spans="1:14" x14ac:dyDescent="0.25">
      <c r="A60" s="93" t="s">
        <v>76</v>
      </c>
      <c r="B60" s="94">
        <v>16</v>
      </c>
      <c r="C60" s="498"/>
      <c r="D60" s="96">
        <f t="shared" si="0"/>
        <v>0</v>
      </c>
      <c r="E60" s="42"/>
      <c r="F60" s="42"/>
      <c r="G60" s="42"/>
      <c r="I60" s="523" t="s">
        <v>76</v>
      </c>
      <c r="J60" s="524">
        <v>16</v>
      </c>
      <c r="K60" s="532"/>
      <c r="L60" s="494">
        <v>0</v>
      </c>
      <c r="M60" s="488"/>
      <c r="N60" s="488"/>
    </row>
    <row r="61" spans="1:14" x14ac:dyDescent="0.25">
      <c r="A61" s="98" t="s">
        <v>77</v>
      </c>
      <c r="B61" s="99">
        <v>26</v>
      </c>
      <c r="C61" s="498">
        <v>1</v>
      </c>
      <c r="D61" s="97">
        <f t="shared" si="0"/>
        <v>3.8461538461538464E-2</v>
      </c>
      <c r="E61" s="42"/>
      <c r="F61" s="42"/>
      <c r="G61" s="42"/>
      <c r="I61" s="529" t="s">
        <v>77</v>
      </c>
      <c r="J61" s="530">
        <v>26</v>
      </c>
      <c r="K61" s="540"/>
      <c r="L61" s="495">
        <v>0</v>
      </c>
      <c r="M61" s="488"/>
      <c r="N61" s="488">
        <v>1</v>
      </c>
    </row>
    <row r="62" spans="1:14" x14ac:dyDescent="0.25">
      <c r="A62" s="93" t="s">
        <v>78</v>
      </c>
      <c r="B62" s="94">
        <v>80</v>
      </c>
      <c r="C62" s="498"/>
      <c r="D62" s="96">
        <f>C62/B62</f>
        <v>0</v>
      </c>
      <c r="E62" s="42"/>
      <c r="F62" s="42"/>
      <c r="G62" s="42"/>
      <c r="I62" s="523" t="s">
        <v>78</v>
      </c>
      <c r="J62" s="524">
        <v>80</v>
      </c>
      <c r="K62" s="525"/>
      <c r="L62" s="494">
        <v>0</v>
      </c>
      <c r="M62" s="488"/>
      <c r="N62" s="488"/>
    </row>
    <row r="63" spans="1:14" x14ac:dyDescent="0.25">
      <c r="A63" s="93" t="s">
        <v>79</v>
      </c>
      <c r="B63" s="94">
        <v>72</v>
      </c>
      <c r="C63" s="498"/>
      <c r="D63" s="96">
        <f t="shared" ref="D63:D76" si="1">C63/B63</f>
        <v>0</v>
      </c>
      <c r="E63" s="42"/>
      <c r="F63" s="42"/>
      <c r="G63" s="42"/>
      <c r="I63" s="523" t="s">
        <v>79</v>
      </c>
      <c r="J63" s="524">
        <v>72</v>
      </c>
      <c r="K63" s="525"/>
      <c r="L63" s="494">
        <v>0</v>
      </c>
      <c r="M63" s="488"/>
      <c r="N63" s="488"/>
    </row>
    <row r="64" spans="1:14" x14ac:dyDescent="0.25">
      <c r="A64" s="93" t="s">
        <v>80</v>
      </c>
      <c r="B64" s="94">
        <v>40</v>
      </c>
      <c r="C64" s="498"/>
      <c r="D64" s="96">
        <f t="shared" si="1"/>
        <v>0</v>
      </c>
      <c r="E64" s="42"/>
      <c r="F64" s="42"/>
      <c r="G64" s="42"/>
      <c r="I64" s="523" t="s">
        <v>80</v>
      </c>
      <c r="J64" s="524">
        <v>40</v>
      </c>
      <c r="K64" s="525"/>
      <c r="L64" s="494">
        <v>0</v>
      </c>
      <c r="M64" s="488"/>
      <c r="N64" s="488"/>
    </row>
    <row r="65" spans="1:13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42"/>
      <c r="I65" s="523" t="s">
        <v>81</v>
      </c>
      <c r="J65" s="524">
        <v>38</v>
      </c>
      <c r="K65" s="525"/>
      <c r="L65" s="494">
        <v>0</v>
      </c>
      <c r="M65" s="488"/>
    </row>
    <row r="66" spans="1:13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42"/>
      <c r="I66" s="523" t="s">
        <v>82</v>
      </c>
      <c r="J66" s="524">
        <v>56</v>
      </c>
      <c r="K66" s="525"/>
      <c r="L66" s="494">
        <v>0</v>
      </c>
      <c r="M66" s="488"/>
    </row>
    <row r="67" spans="1:13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42"/>
      <c r="I67" s="523" t="s">
        <v>83</v>
      </c>
      <c r="J67" s="524">
        <v>56</v>
      </c>
      <c r="K67" s="525"/>
      <c r="L67" s="494">
        <v>0</v>
      </c>
      <c r="M67" s="488"/>
    </row>
    <row r="68" spans="1:13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42"/>
      <c r="I68" s="523" t="s">
        <v>84</v>
      </c>
      <c r="J68" s="524">
        <v>37</v>
      </c>
      <c r="K68" s="525"/>
      <c r="L68" s="494">
        <v>0</v>
      </c>
      <c r="M68" s="488"/>
    </row>
    <row r="69" spans="1:13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42"/>
      <c r="I69" s="523" t="s">
        <v>85</v>
      </c>
      <c r="J69" s="524">
        <v>28</v>
      </c>
      <c r="K69" s="525"/>
      <c r="L69" s="494">
        <v>0</v>
      </c>
      <c r="M69" s="488"/>
    </row>
    <row r="70" spans="1:13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42"/>
      <c r="I70" s="529" t="s">
        <v>86</v>
      </c>
      <c r="J70" s="530">
        <v>18</v>
      </c>
      <c r="K70" s="531"/>
      <c r="L70" s="494">
        <v>0</v>
      </c>
      <c r="M70" s="488"/>
    </row>
    <row r="71" spans="1:13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42"/>
      <c r="I71" s="523" t="s">
        <v>90</v>
      </c>
      <c r="J71" s="524">
        <v>28</v>
      </c>
      <c r="K71" s="525"/>
      <c r="L71" s="494">
        <v>0</v>
      </c>
      <c r="M71" s="488"/>
    </row>
    <row r="72" spans="1:13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42"/>
      <c r="I72" s="523" t="s">
        <v>91</v>
      </c>
      <c r="J72" s="524">
        <v>30</v>
      </c>
      <c r="K72" s="525"/>
      <c r="L72" s="494">
        <v>0</v>
      </c>
      <c r="M72" s="488"/>
    </row>
    <row r="73" spans="1:13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42"/>
      <c r="I73" s="523" t="s">
        <v>92</v>
      </c>
      <c r="J73" s="524">
        <v>42</v>
      </c>
      <c r="K73" s="525"/>
      <c r="L73" s="494">
        <v>0</v>
      </c>
      <c r="M73" s="488"/>
    </row>
    <row r="74" spans="1:13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42"/>
      <c r="I74" s="523" t="s">
        <v>94</v>
      </c>
      <c r="J74" s="524">
        <v>60</v>
      </c>
      <c r="K74" s="532"/>
      <c r="L74" s="494">
        <v>0</v>
      </c>
      <c r="M74" s="488"/>
    </row>
    <row r="75" spans="1:13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42"/>
      <c r="I75" s="523" t="s">
        <v>94</v>
      </c>
      <c r="J75" s="524">
        <v>80</v>
      </c>
      <c r="K75" s="532"/>
      <c r="L75" s="494">
        <v>0</v>
      </c>
      <c r="M75" s="488"/>
    </row>
    <row r="76" spans="1:13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42"/>
      <c r="I76" s="526" t="s">
        <v>100</v>
      </c>
      <c r="J76" s="527">
        <v>12</v>
      </c>
      <c r="K76" s="533"/>
      <c r="L76" s="494">
        <v>0</v>
      </c>
      <c r="M76" s="488"/>
    </row>
    <row r="77" spans="1:13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42"/>
      <c r="I77" s="534"/>
      <c r="J77" s="535"/>
      <c r="K77" s="515"/>
      <c r="L77" s="491" t="s">
        <v>50</v>
      </c>
      <c r="M77" s="505" t="s">
        <v>51</v>
      </c>
    </row>
    <row r="78" spans="1:13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42"/>
      <c r="I78" s="516" t="s">
        <v>48</v>
      </c>
      <c r="J78" s="528"/>
      <c r="K78" s="518"/>
      <c r="L78" s="555">
        <v>0</v>
      </c>
      <c r="M78" s="519">
        <v>0</v>
      </c>
    </row>
    <row r="79" spans="1:13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42"/>
      <c r="I79" s="520" t="s">
        <v>53</v>
      </c>
      <c r="J79" s="521">
        <v>21</v>
      </c>
      <c r="K79" s="536"/>
      <c r="L79" s="493">
        <v>0</v>
      </c>
      <c r="M79" s="488"/>
    </row>
    <row r="80" spans="1:13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42"/>
      <c r="I80" s="552" t="s">
        <v>101</v>
      </c>
      <c r="J80" s="553">
        <v>18</v>
      </c>
      <c r="K80" s="554"/>
      <c r="L80" s="494">
        <v>0</v>
      </c>
      <c r="M80" s="488"/>
    </row>
    <row r="81" spans="1:12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42"/>
      <c r="I81" s="523" t="s">
        <v>58</v>
      </c>
      <c r="J81" s="524">
        <v>20</v>
      </c>
      <c r="K81" s="532"/>
      <c r="L81" s="494">
        <v>0</v>
      </c>
    </row>
    <row r="82" spans="1:12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42"/>
      <c r="I82" s="526" t="s">
        <v>102</v>
      </c>
      <c r="J82" s="527">
        <v>39</v>
      </c>
      <c r="K82" s="533"/>
      <c r="L82" s="496">
        <v>0</v>
      </c>
    </row>
    <row r="83" spans="1:12" ht="15.75" thickTop="1" x14ac:dyDescent="0.25">
      <c r="A83" s="42"/>
      <c r="B83" s="42"/>
      <c r="C83" s="116"/>
      <c r="D83" s="42"/>
      <c r="E83" s="42"/>
      <c r="F83" s="42"/>
      <c r="G83" s="42"/>
      <c r="I83" s="488"/>
      <c r="J83" s="488"/>
      <c r="K83" s="498"/>
      <c r="L83" s="488"/>
    </row>
    <row r="84" spans="1:12" x14ac:dyDescent="0.25">
      <c r="A84" s="42"/>
      <c r="B84" s="42"/>
      <c r="C84" s="116"/>
      <c r="D84" s="42"/>
      <c r="E84" s="42"/>
      <c r="F84" s="42"/>
      <c r="G84" s="42"/>
      <c r="I84" s="488"/>
      <c r="J84" s="488"/>
      <c r="K84" s="498"/>
      <c r="L84" s="488"/>
    </row>
    <row r="85" spans="1:12" x14ac:dyDescent="0.25">
      <c r="A85" s="42"/>
      <c r="B85" s="42"/>
      <c r="C85" s="116"/>
      <c r="D85" s="42"/>
      <c r="E85" s="42"/>
      <c r="F85" s="42"/>
      <c r="G85" s="42"/>
      <c r="I85" s="488"/>
      <c r="J85" s="488"/>
      <c r="K85" s="498"/>
      <c r="L85" s="488"/>
    </row>
  </sheetData>
  <mergeCells count="2">
    <mergeCell ref="A4:B4"/>
    <mergeCell ref="I4:J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77DB-E2B1-4BCD-A56B-578C355E3C0C}">
  <dimension ref="A1:L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2" ht="18" x14ac:dyDescent="0.25">
      <c r="A1" s="317" t="s">
        <v>16</v>
      </c>
      <c r="B1" s="318"/>
      <c r="C1" s="317"/>
      <c r="D1" s="319"/>
      <c r="E1" s="318"/>
      <c r="F1" s="398" t="s">
        <v>16</v>
      </c>
      <c r="G1" s="399"/>
      <c r="H1" s="398"/>
      <c r="I1" s="400"/>
      <c r="J1" s="399"/>
      <c r="K1" s="399"/>
      <c r="L1" s="399"/>
    </row>
    <row r="2" spans="1:12" x14ac:dyDescent="0.25">
      <c r="A2" s="309" t="s">
        <v>17</v>
      </c>
      <c r="B2" s="230"/>
      <c r="C2" s="231"/>
      <c r="D2" s="320"/>
      <c r="E2" s="318"/>
      <c r="F2" s="474" t="s">
        <v>17</v>
      </c>
      <c r="G2" s="401"/>
      <c r="H2" s="402"/>
      <c r="I2" s="401"/>
      <c r="J2" s="399"/>
      <c r="K2" s="399"/>
      <c r="L2" s="399"/>
    </row>
    <row r="3" spans="1:12" x14ac:dyDescent="0.25">
      <c r="A3" s="309" t="s">
        <v>18</v>
      </c>
      <c r="B3" s="230"/>
      <c r="C3" s="231"/>
      <c r="D3" s="320"/>
      <c r="E3" s="318"/>
      <c r="F3" s="474" t="s">
        <v>18</v>
      </c>
      <c r="G3" s="401"/>
      <c r="H3" s="402"/>
      <c r="I3" s="401"/>
      <c r="J3" s="399"/>
      <c r="K3" s="399"/>
      <c r="L3" s="399"/>
    </row>
    <row r="4" spans="1:12" x14ac:dyDescent="0.25">
      <c r="A4" s="893"/>
      <c r="B4" s="893"/>
      <c r="C4" s="233"/>
      <c r="D4" s="318"/>
      <c r="E4" s="318"/>
      <c r="F4" s="894"/>
      <c r="G4" s="894"/>
      <c r="H4" s="403"/>
      <c r="I4" s="399"/>
      <c r="J4" s="399"/>
      <c r="K4" s="399"/>
      <c r="L4" s="399"/>
    </row>
    <row r="5" spans="1:12" x14ac:dyDescent="0.25">
      <c r="A5" s="38" t="s">
        <v>19</v>
      </c>
      <c r="B5" s="39">
        <f>SUM(C30+C35+E37+E88)</f>
        <v>16548.155555555553</v>
      </c>
      <c r="C5" s="40"/>
      <c r="D5" s="41" t="s">
        <v>20</v>
      </c>
      <c r="E5" s="318"/>
      <c r="F5" s="416" t="s">
        <v>19</v>
      </c>
      <c r="G5" s="417">
        <v>16421.488888888889</v>
      </c>
      <c r="H5" s="415"/>
      <c r="I5" s="416" t="s">
        <v>20</v>
      </c>
      <c r="J5" s="399"/>
      <c r="K5" s="406"/>
      <c r="L5" s="416"/>
    </row>
    <row r="6" spans="1:12" x14ac:dyDescent="0.25">
      <c r="A6" s="43"/>
      <c r="B6" s="43"/>
      <c r="C6" s="40"/>
      <c r="D6" s="42"/>
      <c r="E6" s="318"/>
      <c r="F6" s="459"/>
      <c r="G6" s="459"/>
      <c r="H6" s="415"/>
      <c r="I6" s="406"/>
      <c r="J6" s="399"/>
      <c r="K6" s="399"/>
      <c r="L6" s="399"/>
    </row>
    <row r="7" spans="1:12" x14ac:dyDescent="0.25">
      <c r="A7" s="44" t="s">
        <v>21</v>
      </c>
      <c r="B7" s="45">
        <v>1400</v>
      </c>
      <c r="C7" s="46"/>
      <c r="D7" s="42"/>
      <c r="E7" s="318"/>
      <c r="F7" s="418" t="s">
        <v>21</v>
      </c>
      <c r="G7" s="473">
        <v>1400</v>
      </c>
      <c r="H7" s="419"/>
      <c r="I7" s="406"/>
      <c r="J7" s="399"/>
      <c r="K7" s="399"/>
      <c r="L7" s="399"/>
    </row>
    <row r="8" spans="1:12" x14ac:dyDescent="0.25">
      <c r="A8" s="44" t="s">
        <v>22</v>
      </c>
      <c r="B8" s="45">
        <v>725</v>
      </c>
      <c r="C8" s="46"/>
      <c r="D8" s="42"/>
      <c r="E8" s="318"/>
      <c r="F8" s="418" t="s">
        <v>22</v>
      </c>
      <c r="G8" s="473">
        <v>725</v>
      </c>
      <c r="H8" s="419"/>
      <c r="I8" s="406"/>
      <c r="J8" s="399"/>
      <c r="K8" s="399"/>
      <c r="L8" s="399"/>
    </row>
    <row r="9" spans="1:12" x14ac:dyDescent="0.25">
      <c r="A9" s="44" t="s">
        <v>23</v>
      </c>
      <c r="B9" s="45">
        <v>1500</v>
      </c>
      <c r="C9" s="46"/>
      <c r="D9" s="42"/>
      <c r="E9" s="318"/>
      <c r="F9" s="418" t="s">
        <v>23</v>
      </c>
      <c r="G9" s="473">
        <v>1500</v>
      </c>
      <c r="H9" s="419"/>
      <c r="I9" s="406"/>
      <c r="J9" s="399"/>
      <c r="K9" s="399"/>
      <c r="L9" s="399"/>
    </row>
    <row r="10" spans="1:12" x14ac:dyDescent="0.25">
      <c r="A10" s="44" t="s">
        <v>24</v>
      </c>
      <c r="B10" s="46"/>
      <c r="C10" s="46"/>
      <c r="D10" s="42"/>
      <c r="E10" s="318"/>
      <c r="F10" s="418" t="s">
        <v>24</v>
      </c>
      <c r="G10" s="419"/>
      <c r="H10" s="419"/>
      <c r="I10" s="406"/>
      <c r="J10" s="399"/>
      <c r="K10" s="399"/>
      <c r="L10" s="399"/>
    </row>
    <row r="11" spans="1:12" x14ac:dyDescent="0.25">
      <c r="A11" s="44" t="s">
        <v>25</v>
      </c>
      <c r="B11" s="46"/>
      <c r="C11" s="46"/>
      <c r="D11" s="42"/>
      <c r="E11" s="318"/>
      <c r="F11" s="418" t="s">
        <v>25</v>
      </c>
      <c r="G11" s="419"/>
      <c r="H11" s="419"/>
      <c r="I11" s="406"/>
      <c r="J11" s="399"/>
      <c r="K11" s="399"/>
      <c r="L11" s="399"/>
    </row>
    <row r="12" spans="1:12" x14ac:dyDescent="0.25">
      <c r="A12" s="234" t="s">
        <v>26</v>
      </c>
      <c r="B12" s="46"/>
      <c r="C12" s="46"/>
      <c r="D12" s="42"/>
      <c r="E12" s="318"/>
      <c r="F12" s="404" t="s">
        <v>26</v>
      </c>
      <c r="G12" s="419"/>
      <c r="H12" s="419"/>
      <c r="I12" s="406"/>
      <c r="J12" s="399"/>
      <c r="K12" s="399"/>
      <c r="L12" s="399"/>
    </row>
    <row r="13" spans="1:12" x14ac:dyDescent="0.25">
      <c r="A13" s="48" t="s">
        <v>27</v>
      </c>
      <c r="B13" s="46"/>
      <c r="C13" s="46"/>
      <c r="D13" s="42"/>
      <c r="E13" s="318"/>
      <c r="F13" s="470" t="s">
        <v>27</v>
      </c>
      <c r="G13" s="419"/>
      <c r="H13" s="419"/>
      <c r="I13" s="406"/>
      <c r="J13" s="399"/>
      <c r="K13" s="399"/>
      <c r="L13" s="399"/>
    </row>
    <row r="14" spans="1:12" x14ac:dyDescent="0.25">
      <c r="A14" s="44" t="s">
        <v>28</v>
      </c>
      <c r="B14" s="46"/>
      <c r="C14" s="46"/>
      <c r="D14" s="42"/>
      <c r="E14" s="318"/>
      <c r="F14" s="418" t="s">
        <v>28</v>
      </c>
      <c r="G14" s="419"/>
      <c r="H14" s="419"/>
      <c r="I14" s="406"/>
      <c r="J14" s="399"/>
      <c r="K14" s="399"/>
      <c r="L14" s="399"/>
    </row>
    <row r="15" spans="1:12" x14ac:dyDescent="0.25">
      <c r="A15" s="49" t="s">
        <v>29</v>
      </c>
      <c r="B15" s="315"/>
      <c r="C15" s="307"/>
      <c r="D15" s="307"/>
      <c r="E15" s="307"/>
      <c r="F15" s="475" t="s">
        <v>29</v>
      </c>
      <c r="G15" s="471"/>
      <c r="H15" s="405"/>
      <c r="I15" s="405"/>
      <c r="J15" s="405"/>
      <c r="K15" s="399"/>
      <c r="L15" s="399"/>
    </row>
    <row r="16" spans="1:12" x14ac:dyDescent="0.25">
      <c r="A16" s="48" t="s">
        <v>30</v>
      </c>
      <c r="B16" s="46"/>
      <c r="C16" s="46"/>
      <c r="D16" s="42"/>
      <c r="E16" s="318"/>
      <c r="F16" s="470" t="s">
        <v>30</v>
      </c>
      <c r="G16" s="419"/>
      <c r="H16" s="419"/>
      <c r="I16" s="406"/>
      <c r="J16" s="399"/>
      <c r="K16" s="399"/>
      <c r="L16" s="399"/>
    </row>
    <row r="17" spans="1:12" x14ac:dyDescent="0.25">
      <c r="A17" s="44" t="s">
        <v>31</v>
      </c>
      <c r="B17" s="46"/>
      <c r="C17" s="46"/>
      <c r="D17" s="42"/>
      <c r="E17" s="318"/>
      <c r="F17" s="418" t="s">
        <v>31</v>
      </c>
      <c r="G17" s="419"/>
      <c r="H17" s="419"/>
      <c r="I17" s="406"/>
      <c r="J17" s="399"/>
      <c r="K17" s="399"/>
      <c r="L17" s="399"/>
    </row>
    <row r="18" spans="1:12" x14ac:dyDescent="0.25">
      <c r="A18" s="49" t="s">
        <v>32</v>
      </c>
      <c r="B18" s="315"/>
      <c r="C18" s="307"/>
      <c r="D18" s="318"/>
      <c r="E18" s="307"/>
      <c r="F18" s="475" t="s">
        <v>32</v>
      </c>
      <c r="G18" s="471"/>
      <c r="H18" s="405"/>
      <c r="I18" s="399"/>
      <c r="J18" s="405"/>
      <c r="K18" s="399"/>
      <c r="L18" s="399"/>
    </row>
    <row r="19" spans="1:12" x14ac:dyDescent="0.25">
      <c r="A19" s="48" t="s">
        <v>33</v>
      </c>
      <c r="B19" s="46"/>
      <c r="C19" s="46"/>
      <c r="D19" s="42"/>
      <c r="E19" s="318"/>
      <c r="F19" s="470" t="s">
        <v>33</v>
      </c>
      <c r="G19" s="419"/>
      <c r="H19" s="419"/>
      <c r="I19" s="406"/>
      <c r="J19" s="399"/>
      <c r="K19" s="399"/>
      <c r="L19" s="399"/>
    </row>
    <row r="20" spans="1:12" x14ac:dyDescent="0.25">
      <c r="A20" s="44" t="s">
        <v>34</v>
      </c>
      <c r="B20" s="46">
        <v>3</v>
      </c>
      <c r="C20" s="46"/>
      <c r="D20" s="42"/>
      <c r="E20" s="318"/>
      <c r="F20" s="418" t="s">
        <v>34</v>
      </c>
      <c r="G20" s="419">
        <v>3</v>
      </c>
      <c r="H20" s="419"/>
      <c r="I20" s="406"/>
      <c r="J20" s="399"/>
      <c r="K20" s="399"/>
      <c r="L20" s="399"/>
    </row>
    <row r="21" spans="1:12" x14ac:dyDescent="0.25">
      <c r="A21" s="48" t="s">
        <v>35</v>
      </c>
      <c r="B21" s="46">
        <v>0.3</v>
      </c>
      <c r="C21" s="46"/>
      <c r="D21" s="42"/>
      <c r="E21" s="318"/>
      <c r="F21" s="470" t="s">
        <v>35</v>
      </c>
      <c r="G21" s="419">
        <v>0.3</v>
      </c>
      <c r="H21" s="419"/>
      <c r="I21" s="406"/>
      <c r="J21" s="399"/>
      <c r="K21" s="399"/>
      <c r="L21" s="399"/>
    </row>
    <row r="22" spans="1:12" ht="15.75" thickBot="1" x14ac:dyDescent="0.3">
      <c r="A22" s="43"/>
      <c r="B22" s="43"/>
      <c r="C22" s="40"/>
      <c r="D22" s="42"/>
      <c r="E22" s="318"/>
      <c r="F22" s="459"/>
      <c r="G22" s="459"/>
      <c r="H22" s="415"/>
      <c r="I22" s="406"/>
      <c r="J22" s="399"/>
      <c r="K22" s="399"/>
      <c r="L22" s="399"/>
    </row>
    <row r="23" spans="1:12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0" t="s">
        <v>36</v>
      </c>
      <c r="G23" s="421" t="s">
        <v>37</v>
      </c>
      <c r="H23" s="422" t="s">
        <v>38</v>
      </c>
      <c r="I23" s="406"/>
      <c r="J23" s="406"/>
      <c r="K23" s="406"/>
      <c r="L23" s="406"/>
    </row>
    <row r="24" spans="1:12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60" t="s">
        <v>39</v>
      </c>
      <c r="G24" s="423">
        <v>0</v>
      </c>
      <c r="H24" s="462">
        <v>0</v>
      </c>
      <c r="I24" s="406"/>
      <c r="J24" s="406"/>
      <c r="K24" s="406"/>
      <c r="L24" s="406"/>
    </row>
    <row r="25" spans="1:12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76" t="s">
        <v>40</v>
      </c>
      <c r="G25" s="457">
        <v>0</v>
      </c>
      <c r="H25" s="455">
        <v>0</v>
      </c>
      <c r="I25" s="406"/>
      <c r="J25" s="406"/>
      <c r="K25" s="406"/>
      <c r="L25" s="406"/>
    </row>
    <row r="26" spans="1:12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14" t="s">
        <v>41</v>
      </c>
      <c r="G26" s="457">
        <v>0</v>
      </c>
      <c r="H26" s="458">
        <v>0</v>
      </c>
      <c r="I26" s="406"/>
      <c r="J26" s="406"/>
      <c r="K26" s="406"/>
      <c r="L26" s="406"/>
    </row>
    <row r="27" spans="1:12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77" t="s">
        <v>42</v>
      </c>
      <c r="G27" s="457">
        <v>0</v>
      </c>
      <c r="H27" s="458">
        <v>0</v>
      </c>
      <c r="I27" s="406"/>
      <c r="J27" s="406"/>
      <c r="K27" s="406"/>
      <c r="L27" s="406"/>
    </row>
    <row r="28" spans="1:12" x14ac:dyDescent="0.25">
      <c r="A28" s="64" t="s">
        <v>43</v>
      </c>
      <c r="B28" s="59">
        <v>2122</v>
      </c>
      <c r="C28" s="62">
        <f>B28*B20</f>
        <v>6366</v>
      </c>
      <c r="D28" s="42"/>
      <c r="E28" s="42"/>
      <c r="F28" s="456" t="s">
        <v>43</v>
      </c>
      <c r="G28" s="457">
        <v>2122</v>
      </c>
      <c r="H28" s="458">
        <v>6366</v>
      </c>
      <c r="I28" s="406"/>
      <c r="J28" s="406"/>
      <c r="K28" s="406"/>
      <c r="L28" s="406"/>
    </row>
    <row r="29" spans="1:12" ht="15.75" thickBot="1" x14ac:dyDescent="0.3">
      <c r="A29" s="65" t="s">
        <v>44</v>
      </c>
      <c r="B29" s="66">
        <v>2122</v>
      </c>
      <c r="C29" s="60">
        <f>B29*B21</f>
        <v>636.6</v>
      </c>
      <c r="D29" s="42"/>
      <c r="E29" s="42"/>
      <c r="F29" s="453" t="s">
        <v>44</v>
      </c>
      <c r="G29" s="454">
        <v>2122</v>
      </c>
      <c r="H29" s="455">
        <v>636.6</v>
      </c>
      <c r="I29" s="406"/>
      <c r="J29" s="406"/>
      <c r="K29" s="406"/>
      <c r="L29" s="406"/>
    </row>
    <row r="30" spans="1:12" ht="16.5" thickTop="1" thickBot="1" x14ac:dyDescent="0.3">
      <c r="A30" s="67"/>
      <c r="B30" s="68" t="s">
        <v>45</v>
      </c>
      <c r="C30" s="69">
        <f>SUM(C24:C29)</f>
        <v>7002.6</v>
      </c>
      <c r="D30" s="42"/>
      <c r="E30" s="42"/>
      <c r="F30" s="424"/>
      <c r="G30" s="425" t="s">
        <v>45</v>
      </c>
      <c r="H30" s="426">
        <v>7002.6</v>
      </c>
      <c r="I30" s="406"/>
      <c r="J30" s="406"/>
      <c r="K30" s="406"/>
      <c r="L30" s="406"/>
    </row>
    <row r="31" spans="1:12" ht="16.5" thickTop="1" thickBot="1" x14ac:dyDescent="0.3">
      <c r="A31" s="70"/>
      <c r="B31" s="71"/>
      <c r="C31" s="72"/>
      <c r="D31" s="42"/>
      <c r="E31" s="42"/>
      <c r="F31" s="427"/>
      <c r="G31" s="428"/>
      <c r="H31" s="429"/>
      <c r="I31" s="406"/>
      <c r="J31" s="406"/>
      <c r="K31" s="406"/>
      <c r="L31" s="406"/>
    </row>
    <row r="32" spans="1:12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430" t="s">
        <v>46</v>
      </c>
      <c r="G32" s="421" t="s">
        <v>47</v>
      </c>
      <c r="H32" s="422" t="s">
        <v>38</v>
      </c>
      <c r="I32" s="406"/>
      <c r="J32" s="407"/>
      <c r="K32" s="406"/>
      <c r="L32" s="406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460" t="s">
        <v>48</v>
      </c>
      <c r="G33" s="461">
        <v>0</v>
      </c>
      <c r="H33" s="462">
        <v>0</v>
      </c>
      <c r="I33" s="406"/>
      <c r="J33" s="407"/>
      <c r="K33" s="406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463" t="s">
        <v>49</v>
      </c>
      <c r="G34" s="464">
        <v>0</v>
      </c>
      <c r="H34" s="472">
        <v>0</v>
      </c>
      <c r="I34" s="406"/>
      <c r="J34" s="407"/>
      <c r="K34" s="406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4"/>
      <c r="G35" s="425" t="s">
        <v>45</v>
      </c>
      <c r="H35" s="426">
        <v>0</v>
      </c>
      <c r="I35" s="406"/>
      <c r="J35" s="406"/>
      <c r="K35" s="406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31"/>
      <c r="G36" s="432"/>
      <c r="H36" s="433"/>
      <c r="I36" s="408" t="s">
        <v>50</v>
      </c>
      <c r="J36" s="422" t="s">
        <v>51</v>
      </c>
      <c r="K36" s="406"/>
    </row>
    <row r="37" spans="1:11" ht="16.5" thickTop="1" thickBot="1" x14ac:dyDescent="0.3">
      <c r="A37" s="84" t="s">
        <v>52</v>
      </c>
      <c r="B37" s="85"/>
      <c r="C37" s="86">
        <f>SUM(C38:C86)</f>
        <v>278</v>
      </c>
      <c r="D37" s="87">
        <f>SUM(D38:D86)</f>
        <v>6.818253968253968</v>
      </c>
      <c r="E37" s="88">
        <f>D37*B7</f>
        <v>9545.5555555555547</v>
      </c>
      <c r="F37" s="434" t="s">
        <v>52</v>
      </c>
      <c r="G37" s="435"/>
      <c r="H37" s="465">
        <v>278</v>
      </c>
      <c r="I37" s="409">
        <v>6.727777777777777</v>
      </c>
      <c r="J37" s="437">
        <v>9418.8888888888869</v>
      </c>
      <c r="K37" s="406"/>
    </row>
    <row r="38" spans="1:11" ht="15.75" thickTop="1" x14ac:dyDescent="0.25">
      <c r="A38" s="89" t="s">
        <v>53</v>
      </c>
      <c r="B38" s="90">
        <v>21</v>
      </c>
      <c r="C38" s="415">
        <v>4</v>
      </c>
      <c r="D38" s="92">
        <f>C38/B38</f>
        <v>0.19047619047619047</v>
      </c>
      <c r="E38" s="42"/>
      <c r="F38" s="438" t="s">
        <v>53</v>
      </c>
      <c r="G38" s="439">
        <v>21</v>
      </c>
      <c r="H38" s="440"/>
      <c r="I38" s="410">
        <v>0</v>
      </c>
      <c r="J38" s="406"/>
      <c r="K38" s="406">
        <v>4</v>
      </c>
    </row>
    <row r="39" spans="1:11" x14ac:dyDescent="0.25">
      <c r="A39" s="93" t="s">
        <v>54</v>
      </c>
      <c r="B39" s="94">
        <v>18</v>
      </c>
      <c r="C39" s="415"/>
      <c r="D39" s="96">
        <f>C39/B39</f>
        <v>0</v>
      </c>
      <c r="E39" s="42"/>
      <c r="F39" s="441" t="s">
        <v>54</v>
      </c>
      <c r="G39" s="442">
        <v>18</v>
      </c>
      <c r="H39" s="443"/>
      <c r="I39" s="411">
        <v>0</v>
      </c>
      <c r="J39" s="406"/>
      <c r="K39" s="406"/>
    </row>
    <row r="40" spans="1:11" x14ac:dyDescent="0.25">
      <c r="A40" s="93" t="s">
        <v>55</v>
      </c>
      <c r="B40" s="94">
        <v>28</v>
      </c>
      <c r="C40" s="415"/>
      <c r="D40" s="96">
        <f>C40/B40</f>
        <v>0</v>
      </c>
      <c r="E40" s="42"/>
      <c r="F40" s="441" t="s">
        <v>55</v>
      </c>
      <c r="G40" s="442">
        <v>28</v>
      </c>
      <c r="H40" s="443"/>
      <c r="I40" s="411">
        <v>0</v>
      </c>
      <c r="J40" s="406"/>
      <c r="K40" s="406"/>
    </row>
    <row r="41" spans="1:11" x14ac:dyDescent="0.25">
      <c r="A41" s="93" t="s">
        <v>56</v>
      </c>
      <c r="B41" s="94">
        <v>55</v>
      </c>
      <c r="C41" s="415"/>
      <c r="D41" s="96">
        <f>C41/B41</f>
        <v>0</v>
      </c>
      <c r="E41" s="42"/>
      <c r="F41" s="441" t="s">
        <v>56</v>
      </c>
      <c r="G41" s="442">
        <v>55</v>
      </c>
      <c r="H41" s="443"/>
      <c r="I41" s="411">
        <v>0</v>
      </c>
      <c r="J41" s="406"/>
      <c r="K41" s="406"/>
    </row>
    <row r="42" spans="1:11" x14ac:dyDescent="0.25">
      <c r="A42" s="93" t="s">
        <v>57</v>
      </c>
      <c r="B42" s="94">
        <v>24</v>
      </c>
      <c r="C42" s="415"/>
      <c r="D42" s="96">
        <f t="shared" ref="D42:D62" si="0">C42/B42</f>
        <v>0</v>
      </c>
      <c r="E42" s="42"/>
      <c r="F42" s="441" t="s">
        <v>57</v>
      </c>
      <c r="G42" s="442">
        <v>24</v>
      </c>
      <c r="H42" s="443"/>
      <c r="I42" s="411">
        <v>0</v>
      </c>
      <c r="J42" s="406"/>
      <c r="K42" s="406"/>
    </row>
    <row r="43" spans="1:11" x14ac:dyDescent="0.25">
      <c r="A43" s="93" t="s">
        <v>58</v>
      </c>
      <c r="B43" s="94">
        <v>20</v>
      </c>
      <c r="C43" s="415"/>
      <c r="D43" s="97">
        <f>C43/B43</f>
        <v>0</v>
      </c>
      <c r="E43" s="42"/>
      <c r="F43" s="441" t="s">
        <v>58</v>
      </c>
      <c r="G43" s="442">
        <v>20</v>
      </c>
      <c r="H43" s="443"/>
      <c r="I43" s="412">
        <v>0</v>
      </c>
      <c r="J43" s="406"/>
      <c r="K43" s="406"/>
    </row>
    <row r="44" spans="1:11" x14ac:dyDescent="0.25">
      <c r="A44" s="98" t="s">
        <v>59</v>
      </c>
      <c r="B44" s="99">
        <v>30</v>
      </c>
      <c r="C44" s="415"/>
      <c r="D44" s="97">
        <f>C44/B44</f>
        <v>0</v>
      </c>
      <c r="E44" s="42"/>
      <c r="F44" s="447" t="s">
        <v>59</v>
      </c>
      <c r="G44" s="448">
        <v>30</v>
      </c>
      <c r="H44" s="449"/>
      <c r="I44" s="412">
        <v>0</v>
      </c>
      <c r="J44" s="406"/>
      <c r="K44" s="406"/>
    </row>
    <row r="45" spans="1:11" x14ac:dyDescent="0.25">
      <c r="A45" s="93" t="s">
        <v>60</v>
      </c>
      <c r="B45" s="94">
        <v>14</v>
      </c>
      <c r="C45" s="415"/>
      <c r="D45" s="96">
        <f t="shared" si="0"/>
        <v>0</v>
      </c>
      <c r="E45" s="42"/>
      <c r="F45" s="441" t="s">
        <v>60</v>
      </c>
      <c r="G45" s="442">
        <v>14</v>
      </c>
      <c r="H45" s="443"/>
      <c r="I45" s="411">
        <v>0</v>
      </c>
      <c r="J45" s="406"/>
      <c r="K45" s="406"/>
    </row>
    <row r="46" spans="1:11" x14ac:dyDescent="0.25">
      <c r="A46" s="93" t="s">
        <v>61</v>
      </c>
      <c r="B46" s="94">
        <v>19</v>
      </c>
      <c r="C46" s="415"/>
      <c r="D46" s="96">
        <f t="shared" si="0"/>
        <v>0</v>
      </c>
      <c r="E46" s="42"/>
      <c r="F46" s="441" t="s">
        <v>61</v>
      </c>
      <c r="G46" s="442">
        <v>19</v>
      </c>
      <c r="H46" s="443"/>
      <c r="I46" s="411">
        <v>0</v>
      </c>
      <c r="J46" s="406"/>
      <c r="K46" s="406"/>
    </row>
    <row r="47" spans="1:11" x14ac:dyDescent="0.25">
      <c r="A47" s="93" t="s">
        <v>62</v>
      </c>
      <c r="B47" s="94">
        <v>20</v>
      </c>
      <c r="C47" s="415"/>
      <c r="D47" s="96">
        <f t="shared" si="0"/>
        <v>0</v>
      </c>
      <c r="E47" s="42"/>
      <c r="F47" s="441" t="s">
        <v>62</v>
      </c>
      <c r="G47" s="442">
        <v>20</v>
      </c>
      <c r="H47" s="443"/>
      <c r="I47" s="411">
        <v>0</v>
      </c>
      <c r="J47" s="406"/>
      <c r="K47" s="406"/>
    </row>
    <row r="48" spans="1:11" x14ac:dyDescent="0.25">
      <c r="A48" s="93" t="s">
        <v>63</v>
      </c>
      <c r="B48" s="94">
        <v>21</v>
      </c>
      <c r="C48" s="415"/>
      <c r="D48" s="96">
        <f t="shared" si="0"/>
        <v>0</v>
      </c>
      <c r="E48" s="42"/>
      <c r="F48" s="441" t="s">
        <v>63</v>
      </c>
      <c r="G48" s="442">
        <v>21</v>
      </c>
      <c r="H48" s="443"/>
      <c r="I48" s="411">
        <v>0</v>
      </c>
      <c r="J48" s="406"/>
      <c r="K48" s="406"/>
    </row>
    <row r="49" spans="1:11" x14ac:dyDescent="0.25">
      <c r="A49" s="93" t="s">
        <v>64</v>
      </c>
      <c r="B49" s="94">
        <v>22</v>
      </c>
      <c r="C49" s="415"/>
      <c r="D49" s="96">
        <f t="shared" si="0"/>
        <v>0</v>
      </c>
      <c r="E49" s="42"/>
      <c r="F49" s="441" t="s">
        <v>64</v>
      </c>
      <c r="G49" s="442">
        <v>22</v>
      </c>
      <c r="H49" s="443"/>
      <c r="I49" s="411">
        <v>0</v>
      </c>
      <c r="J49" s="406"/>
      <c r="K49" s="406"/>
    </row>
    <row r="50" spans="1:11" x14ac:dyDescent="0.25">
      <c r="A50" s="93" t="s">
        <v>65</v>
      </c>
      <c r="B50" s="94">
        <v>30</v>
      </c>
      <c r="C50" s="415"/>
      <c r="D50" s="96">
        <f t="shared" si="0"/>
        <v>0</v>
      </c>
      <c r="E50" s="42"/>
      <c r="F50" s="441" t="s">
        <v>65</v>
      </c>
      <c r="G50" s="442">
        <v>30</v>
      </c>
      <c r="H50" s="443"/>
      <c r="I50" s="411">
        <v>0</v>
      </c>
      <c r="J50" s="406"/>
      <c r="K50" s="406"/>
    </row>
    <row r="51" spans="1:11" x14ac:dyDescent="0.25">
      <c r="A51" s="93" t="s">
        <v>66</v>
      </c>
      <c r="B51" s="94">
        <v>32</v>
      </c>
      <c r="C51" s="415"/>
      <c r="D51" s="96">
        <f t="shared" si="0"/>
        <v>0</v>
      </c>
      <c r="E51" s="42"/>
      <c r="F51" s="441" t="s">
        <v>66</v>
      </c>
      <c r="G51" s="442">
        <v>32</v>
      </c>
      <c r="H51" s="443"/>
      <c r="I51" s="411">
        <v>0</v>
      </c>
      <c r="J51" s="406"/>
      <c r="K51" s="406"/>
    </row>
    <row r="52" spans="1:11" x14ac:dyDescent="0.25">
      <c r="A52" s="93" t="s">
        <v>67</v>
      </c>
      <c r="B52" s="94">
        <v>35</v>
      </c>
      <c r="C52" s="415"/>
      <c r="D52" s="96">
        <f t="shared" si="0"/>
        <v>0</v>
      </c>
      <c r="E52" s="42"/>
      <c r="F52" s="441" t="s">
        <v>67</v>
      </c>
      <c r="G52" s="442">
        <v>35</v>
      </c>
      <c r="H52" s="443"/>
      <c r="I52" s="411">
        <v>0</v>
      </c>
      <c r="J52" s="406"/>
      <c r="K52" s="406"/>
    </row>
    <row r="53" spans="1:11" x14ac:dyDescent="0.25">
      <c r="A53" s="93" t="s">
        <v>68</v>
      </c>
      <c r="B53" s="94">
        <v>50</v>
      </c>
      <c r="C53" s="415"/>
      <c r="D53" s="96">
        <f t="shared" si="0"/>
        <v>0</v>
      </c>
      <c r="E53" s="42"/>
      <c r="F53" s="441" t="s">
        <v>68</v>
      </c>
      <c r="G53" s="442">
        <v>50</v>
      </c>
      <c r="H53" s="443"/>
      <c r="I53" s="411">
        <v>0</v>
      </c>
      <c r="J53" s="406"/>
      <c r="K53" s="406"/>
    </row>
    <row r="54" spans="1:11" x14ac:dyDescent="0.25">
      <c r="A54" s="93" t="s">
        <v>69</v>
      </c>
      <c r="B54" s="94">
        <v>72</v>
      </c>
      <c r="C54" s="415"/>
      <c r="D54" s="96">
        <f t="shared" si="0"/>
        <v>0</v>
      </c>
      <c r="E54" s="42"/>
      <c r="F54" s="441" t="s">
        <v>69</v>
      </c>
      <c r="G54" s="442">
        <v>72</v>
      </c>
      <c r="H54" s="443"/>
      <c r="I54" s="411">
        <v>0</v>
      </c>
      <c r="J54" s="406"/>
      <c r="K54" s="406"/>
    </row>
    <row r="55" spans="1:11" x14ac:dyDescent="0.25">
      <c r="A55" s="93" t="s">
        <v>70</v>
      </c>
      <c r="B55" s="94">
        <v>80</v>
      </c>
      <c r="C55" s="415"/>
      <c r="D55" s="96">
        <f t="shared" si="0"/>
        <v>0</v>
      </c>
      <c r="E55" s="42"/>
      <c r="F55" s="441" t="s">
        <v>70</v>
      </c>
      <c r="G55" s="442">
        <v>80</v>
      </c>
      <c r="H55" s="443"/>
      <c r="I55" s="411">
        <v>0</v>
      </c>
      <c r="J55" s="406"/>
      <c r="K55" s="406"/>
    </row>
    <row r="56" spans="1:11" x14ac:dyDescent="0.25">
      <c r="A56" s="93" t="s">
        <v>71</v>
      </c>
      <c r="B56" s="94">
        <v>40</v>
      </c>
      <c r="C56" s="415"/>
      <c r="D56" s="96">
        <f t="shared" si="0"/>
        <v>0</v>
      </c>
      <c r="E56" s="42"/>
      <c r="F56" s="441" t="s">
        <v>71</v>
      </c>
      <c r="G56" s="442">
        <v>40</v>
      </c>
      <c r="H56" s="443">
        <v>4</v>
      </c>
      <c r="I56" s="411">
        <v>0.1</v>
      </c>
      <c r="J56" s="406"/>
      <c r="K56" s="406"/>
    </row>
    <row r="57" spans="1:11" x14ac:dyDescent="0.25">
      <c r="A57" s="93" t="s">
        <v>72</v>
      </c>
      <c r="B57" s="94">
        <v>40</v>
      </c>
      <c r="C57" s="415">
        <v>254</v>
      </c>
      <c r="D57" s="96">
        <f t="shared" si="0"/>
        <v>6.35</v>
      </c>
      <c r="E57" s="42"/>
      <c r="F57" s="441" t="s">
        <v>72</v>
      </c>
      <c r="G57" s="442">
        <v>40</v>
      </c>
      <c r="H57" s="443">
        <v>254</v>
      </c>
      <c r="I57" s="411">
        <v>6.35</v>
      </c>
      <c r="J57" s="406"/>
      <c r="K57" s="406">
        <v>254</v>
      </c>
    </row>
    <row r="58" spans="1:11" x14ac:dyDescent="0.25">
      <c r="A58" s="93" t="s">
        <v>73</v>
      </c>
      <c r="B58" s="94">
        <v>10</v>
      </c>
      <c r="C58" s="415"/>
      <c r="D58" s="96">
        <f t="shared" si="0"/>
        <v>0</v>
      </c>
      <c r="E58" s="42"/>
      <c r="F58" s="441" t="s">
        <v>73</v>
      </c>
      <c r="G58" s="442">
        <v>10</v>
      </c>
      <c r="H58" s="443"/>
      <c r="I58" s="411">
        <v>0</v>
      </c>
      <c r="J58" s="406"/>
      <c r="K58" s="406"/>
    </row>
    <row r="59" spans="1:11" x14ac:dyDescent="0.25">
      <c r="A59" s="93" t="s">
        <v>74</v>
      </c>
      <c r="B59" s="94">
        <v>12</v>
      </c>
      <c r="C59" s="415"/>
      <c r="D59" s="96">
        <f t="shared" si="0"/>
        <v>0</v>
      </c>
      <c r="E59" s="42"/>
      <c r="F59" s="441" t="s">
        <v>74</v>
      </c>
      <c r="G59" s="442">
        <v>12</v>
      </c>
      <c r="H59" s="443"/>
      <c r="I59" s="411">
        <v>0</v>
      </c>
      <c r="J59" s="406"/>
      <c r="K59" s="406"/>
    </row>
    <row r="60" spans="1:11" x14ac:dyDescent="0.25">
      <c r="A60" s="93" t="s">
        <v>75</v>
      </c>
      <c r="B60" s="94">
        <v>14</v>
      </c>
      <c r="C60" s="415"/>
      <c r="D60" s="96">
        <f t="shared" si="0"/>
        <v>0</v>
      </c>
      <c r="E60" s="42"/>
      <c r="F60" s="441" t="s">
        <v>75</v>
      </c>
      <c r="G60" s="442">
        <v>14</v>
      </c>
      <c r="H60" s="443"/>
      <c r="I60" s="411">
        <v>0</v>
      </c>
      <c r="J60" s="406"/>
      <c r="K60" s="406"/>
    </row>
    <row r="61" spans="1:11" x14ac:dyDescent="0.25">
      <c r="A61" s="93" t="s">
        <v>76</v>
      </c>
      <c r="B61" s="94">
        <v>16</v>
      </c>
      <c r="C61" s="415"/>
      <c r="D61" s="96">
        <f t="shared" si="0"/>
        <v>0</v>
      </c>
      <c r="E61" s="42"/>
      <c r="F61" s="441" t="s">
        <v>76</v>
      </c>
      <c r="G61" s="442">
        <v>16</v>
      </c>
      <c r="H61" s="443"/>
      <c r="I61" s="411">
        <v>0</v>
      </c>
      <c r="J61" s="406"/>
      <c r="K61" s="406"/>
    </row>
    <row r="62" spans="1:11" x14ac:dyDescent="0.25">
      <c r="A62" s="98" t="s">
        <v>77</v>
      </c>
      <c r="B62" s="99">
        <v>26</v>
      </c>
      <c r="C62" s="415"/>
      <c r="D62" s="97">
        <f t="shared" si="0"/>
        <v>0</v>
      </c>
      <c r="E62" s="42"/>
      <c r="F62" s="447" t="s">
        <v>77</v>
      </c>
      <c r="G62" s="448">
        <v>26</v>
      </c>
      <c r="H62" s="449"/>
      <c r="I62" s="412">
        <v>0</v>
      </c>
      <c r="J62" s="406"/>
      <c r="K62" s="406"/>
    </row>
    <row r="63" spans="1:11" x14ac:dyDescent="0.25">
      <c r="A63" s="93" t="s">
        <v>78</v>
      </c>
      <c r="B63" s="94">
        <v>80</v>
      </c>
      <c r="C63" s="415"/>
      <c r="D63" s="96">
        <f>C63/B63</f>
        <v>0</v>
      </c>
      <c r="E63" s="42"/>
      <c r="F63" s="441" t="s">
        <v>78</v>
      </c>
      <c r="G63" s="442">
        <v>80</v>
      </c>
      <c r="H63" s="443"/>
      <c r="I63" s="411">
        <v>0</v>
      </c>
      <c r="J63" s="406"/>
      <c r="K63" s="406"/>
    </row>
    <row r="64" spans="1:11" x14ac:dyDescent="0.25">
      <c r="A64" s="93" t="s">
        <v>79</v>
      </c>
      <c r="B64" s="94">
        <v>72</v>
      </c>
      <c r="C64" s="415"/>
      <c r="D64" s="96">
        <f t="shared" ref="D64:D86" si="1">C64/B64</f>
        <v>0</v>
      </c>
      <c r="E64" s="42"/>
      <c r="F64" s="441" t="s">
        <v>79</v>
      </c>
      <c r="G64" s="442">
        <v>72</v>
      </c>
      <c r="H64" s="443"/>
      <c r="I64" s="411">
        <v>0</v>
      </c>
      <c r="J64" s="406"/>
      <c r="K64" s="406"/>
    </row>
    <row r="65" spans="1:11" x14ac:dyDescent="0.25">
      <c r="A65" s="93" t="s">
        <v>80</v>
      </c>
      <c r="B65" s="94">
        <v>40</v>
      </c>
      <c r="C65" s="415"/>
      <c r="D65" s="96">
        <f t="shared" si="1"/>
        <v>0</v>
      </c>
      <c r="E65" s="42"/>
      <c r="F65" s="441" t="s">
        <v>80</v>
      </c>
      <c r="G65" s="442">
        <v>40</v>
      </c>
      <c r="H65" s="443"/>
      <c r="I65" s="411">
        <v>0</v>
      </c>
      <c r="J65" s="406"/>
      <c r="K65" s="406"/>
    </row>
    <row r="66" spans="1:11" x14ac:dyDescent="0.25">
      <c r="A66" s="93" t="s">
        <v>81</v>
      </c>
      <c r="B66" s="94">
        <v>38</v>
      </c>
      <c r="C66" s="415"/>
      <c r="D66" s="96">
        <f t="shared" si="1"/>
        <v>0</v>
      </c>
      <c r="E66" s="42"/>
      <c r="F66" s="441" t="s">
        <v>81</v>
      </c>
      <c r="G66" s="442">
        <v>38</v>
      </c>
      <c r="H66" s="443"/>
      <c r="I66" s="411">
        <v>0</v>
      </c>
      <c r="J66" s="406"/>
      <c r="K66" s="406"/>
    </row>
    <row r="67" spans="1:11" x14ac:dyDescent="0.25">
      <c r="A67" s="93" t="s">
        <v>82</v>
      </c>
      <c r="B67" s="94">
        <v>56</v>
      </c>
      <c r="C67" s="415"/>
      <c r="D67" s="96">
        <f>C67/B67</f>
        <v>0</v>
      </c>
      <c r="E67" s="42"/>
      <c r="F67" s="441" t="s">
        <v>82</v>
      </c>
      <c r="G67" s="442">
        <v>56</v>
      </c>
      <c r="H67" s="443"/>
      <c r="I67" s="411">
        <v>0</v>
      </c>
      <c r="J67" s="406"/>
      <c r="K67" s="406"/>
    </row>
    <row r="68" spans="1:11" x14ac:dyDescent="0.25">
      <c r="A68" s="93" t="s">
        <v>83</v>
      </c>
      <c r="B68" s="94">
        <v>56</v>
      </c>
      <c r="C68" s="415"/>
      <c r="D68" s="96">
        <f t="shared" si="1"/>
        <v>0</v>
      </c>
      <c r="E68" s="42"/>
      <c r="F68" s="441" t="s">
        <v>83</v>
      </c>
      <c r="G68" s="442">
        <v>56</v>
      </c>
      <c r="H68" s="443"/>
      <c r="I68" s="411">
        <v>0</v>
      </c>
      <c r="J68" s="406"/>
      <c r="K68" s="406"/>
    </row>
    <row r="69" spans="1:11" x14ac:dyDescent="0.25">
      <c r="A69" s="93" t="s">
        <v>84</v>
      </c>
      <c r="B69" s="94">
        <v>37</v>
      </c>
      <c r="C69" s="415"/>
      <c r="D69" s="96">
        <f t="shared" si="1"/>
        <v>0</v>
      </c>
      <c r="E69" s="42"/>
      <c r="F69" s="441" t="s">
        <v>84</v>
      </c>
      <c r="G69" s="442">
        <v>37</v>
      </c>
      <c r="H69" s="443"/>
      <c r="I69" s="411">
        <v>0</v>
      </c>
      <c r="J69" s="406"/>
      <c r="K69" s="406"/>
    </row>
    <row r="70" spans="1:11" x14ac:dyDescent="0.25">
      <c r="A70" s="93" t="s">
        <v>85</v>
      </c>
      <c r="B70" s="94">
        <v>28</v>
      </c>
      <c r="C70" s="415"/>
      <c r="D70" s="96">
        <f t="shared" si="1"/>
        <v>0</v>
      </c>
      <c r="E70" s="42"/>
      <c r="F70" s="441" t="s">
        <v>85</v>
      </c>
      <c r="G70" s="442">
        <v>28</v>
      </c>
      <c r="H70" s="443"/>
      <c r="I70" s="411">
        <v>0</v>
      </c>
      <c r="J70" s="406"/>
      <c r="K70" s="406"/>
    </row>
    <row r="71" spans="1:11" x14ac:dyDescent="0.25">
      <c r="A71" s="98" t="s">
        <v>86</v>
      </c>
      <c r="B71" s="99">
        <v>18</v>
      </c>
      <c r="C71" s="415"/>
      <c r="D71" s="96">
        <f t="shared" si="1"/>
        <v>0</v>
      </c>
      <c r="E71" s="42"/>
      <c r="F71" s="447" t="s">
        <v>86</v>
      </c>
      <c r="G71" s="448">
        <v>18</v>
      </c>
      <c r="H71" s="449"/>
      <c r="I71" s="411">
        <v>0</v>
      </c>
      <c r="J71" s="406"/>
      <c r="K71" s="406"/>
    </row>
    <row r="72" spans="1:11" x14ac:dyDescent="0.25">
      <c r="A72" s="93" t="s">
        <v>87</v>
      </c>
      <c r="B72" s="94">
        <v>144</v>
      </c>
      <c r="C72" s="415"/>
      <c r="D72" s="96">
        <f t="shared" si="1"/>
        <v>0</v>
      </c>
      <c r="E72" s="42"/>
      <c r="F72" s="441" t="s">
        <v>87</v>
      </c>
      <c r="G72" s="442">
        <v>144</v>
      </c>
      <c r="H72" s="443"/>
      <c r="I72" s="411">
        <v>0</v>
      </c>
      <c r="J72" s="406"/>
      <c r="K72" s="406"/>
    </row>
    <row r="73" spans="1:11" x14ac:dyDescent="0.25">
      <c r="A73" s="93" t="s">
        <v>88</v>
      </c>
      <c r="B73" s="94">
        <v>72</v>
      </c>
      <c r="C73" s="415">
        <v>20</v>
      </c>
      <c r="D73" s="96">
        <f>C73/B73</f>
        <v>0.27777777777777779</v>
      </c>
      <c r="E73" s="42"/>
      <c r="F73" s="441" t="s">
        <v>88</v>
      </c>
      <c r="G73" s="442">
        <v>72</v>
      </c>
      <c r="H73" s="443">
        <v>20</v>
      </c>
      <c r="I73" s="411">
        <v>0.27777777777777779</v>
      </c>
      <c r="J73" s="406"/>
      <c r="K73" s="406">
        <v>20</v>
      </c>
    </row>
    <row r="74" spans="1:11" x14ac:dyDescent="0.25">
      <c r="A74" s="93" t="s">
        <v>89</v>
      </c>
      <c r="B74" s="94">
        <v>48</v>
      </c>
      <c r="C74" s="415"/>
      <c r="D74" s="96">
        <f t="shared" si="1"/>
        <v>0</v>
      </c>
      <c r="E74" s="42"/>
      <c r="F74" s="441" t="s">
        <v>89</v>
      </c>
      <c r="G74" s="442">
        <v>48</v>
      </c>
      <c r="H74" s="443"/>
      <c r="I74" s="411">
        <v>0</v>
      </c>
      <c r="J74" s="406"/>
      <c r="K74" s="406"/>
    </row>
    <row r="75" spans="1:11" x14ac:dyDescent="0.25">
      <c r="A75" s="93" t="s">
        <v>90</v>
      </c>
      <c r="B75" s="94">
        <v>28</v>
      </c>
      <c r="C75" s="415"/>
      <c r="D75" s="96">
        <f t="shared" si="1"/>
        <v>0</v>
      </c>
      <c r="E75" s="42"/>
      <c r="F75" s="441" t="s">
        <v>90</v>
      </c>
      <c r="G75" s="442">
        <v>28</v>
      </c>
      <c r="H75" s="443"/>
      <c r="I75" s="411">
        <v>0</v>
      </c>
      <c r="J75" s="406"/>
      <c r="K75" s="406"/>
    </row>
    <row r="76" spans="1:11" x14ac:dyDescent="0.25">
      <c r="A76" s="93" t="s">
        <v>91</v>
      </c>
      <c r="B76" s="94">
        <v>30</v>
      </c>
      <c r="C76" s="415"/>
      <c r="D76" s="96">
        <f t="shared" si="1"/>
        <v>0</v>
      </c>
      <c r="E76" s="42"/>
      <c r="F76" s="441" t="s">
        <v>91</v>
      </c>
      <c r="G76" s="442">
        <v>30</v>
      </c>
      <c r="H76" s="443"/>
      <c r="I76" s="411">
        <v>0</v>
      </c>
      <c r="J76" s="406"/>
      <c r="K76" s="406"/>
    </row>
    <row r="77" spans="1:11" x14ac:dyDescent="0.25">
      <c r="A77" s="93" t="s">
        <v>92</v>
      </c>
      <c r="B77" s="94">
        <v>42</v>
      </c>
      <c r="C77" s="415"/>
      <c r="D77" s="96">
        <f t="shared" si="1"/>
        <v>0</v>
      </c>
      <c r="E77" s="42"/>
      <c r="F77" s="441" t="s">
        <v>92</v>
      </c>
      <c r="G77" s="442">
        <v>42</v>
      </c>
      <c r="H77" s="443"/>
      <c r="I77" s="411">
        <v>0</v>
      </c>
      <c r="J77" s="406"/>
      <c r="K77" s="406"/>
    </row>
    <row r="78" spans="1:11" x14ac:dyDescent="0.25">
      <c r="A78" s="93" t="s">
        <v>112</v>
      </c>
      <c r="B78" s="94">
        <v>48</v>
      </c>
      <c r="C78" s="415"/>
      <c r="D78" s="96">
        <f t="shared" si="1"/>
        <v>0</v>
      </c>
      <c r="E78" s="42"/>
      <c r="F78" s="441" t="s">
        <v>112</v>
      </c>
      <c r="G78" s="442">
        <v>48</v>
      </c>
      <c r="H78" s="443"/>
      <c r="I78" s="411">
        <v>0</v>
      </c>
      <c r="J78" s="406"/>
      <c r="K78" s="406"/>
    </row>
    <row r="79" spans="1:11" x14ac:dyDescent="0.25">
      <c r="A79" s="93" t="s">
        <v>94</v>
      </c>
      <c r="B79" s="94">
        <v>60</v>
      </c>
      <c r="C79" s="415"/>
      <c r="D79" s="96">
        <f t="shared" si="1"/>
        <v>0</v>
      </c>
      <c r="E79" s="42"/>
      <c r="F79" s="441" t="s">
        <v>94</v>
      </c>
      <c r="G79" s="442">
        <v>60</v>
      </c>
      <c r="H79" s="443"/>
      <c r="I79" s="411">
        <v>0</v>
      </c>
      <c r="J79" s="406"/>
      <c r="K79" s="406"/>
    </row>
    <row r="80" spans="1:11" x14ac:dyDescent="0.25">
      <c r="A80" s="93" t="s">
        <v>94</v>
      </c>
      <c r="B80" s="94">
        <v>80</v>
      </c>
      <c r="C80" s="415"/>
      <c r="D80" s="96">
        <f t="shared" si="1"/>
        <v>0</v>
      </c>
      <c r="E80" s="42"/>
      <c r="F80" s="441" t="s">
        <v>94</v>
      </c>
      <c r="G80" s="442">
        <v>80</v>
      </c>
      <c r="H80" s="443"/>
      <c r="I80" s="411">
        <v>0</v>
      </c>
      <c r="J80" s="406"/>
      <c r="K80" s="406"/>
    </row>
    <row r="81" spans="1:10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41" t="s">
        <v>95</v>
      </c>
      <c r="G81" s="442">
        <v>24</v>
      </c>
      <c r="H81" s="443"/>
      <c r="I81" s="411">
        <v>0</v>
      </c>
      <c r="J81" s="406"/>
    </row>
    <row r="82" spans="1:10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41" t="s">
        <v>96</v>
      </c>
      <c r="G82" s="442">
        <v>22</v>
      </c>
      <c r="H82" s="443"/>
      <c r="I82" s="411">
        <v>0</v>
      </c>
      <c r="J82" s="406"/>
    </row>
    <row r="83" spans="1:10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41" t="s">
        <v>97</v>
      </c>
      <c r="G83" s="442">
        <v>18</v>
      </c>
      <c r="H83" s="443"/>
      <c r="I83" s="411">
        <v>0</v>
      </c>
      <c r="J83" s="406"/>
    </row>
    <row r="84" spans="1:10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41" t="s">
        <v>98</v>
      </c>
      <c r="G84" s="442">
        <v>16</v>
      </c>
      <c r="H84" s="443"/>
      <c r="I84" s="411">
        <v>0</v>
      </c>
      <c r="J84" s="406"/>
    </row>
    <row r="85" spans="1:10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41" t="s">
        <v>99</v>
      </c>
      <c r="G85" s="442">
        <v>14</v>
      </c>
      <c r="H85" s="443"/>
      <c r="I85" s="411">
        <v>0</v>
      </c>
      <c r="J85" s="406"/>
    </row>
    <row r="86" spans="1:10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44" t="s">
        <v>100</v>
      </c>
      <c r="G86" s="445">
        <v>12</v>
      </c>
      <c r="H86" s="450"/>
      <c r="I86" s="411">
        <v>0</v>
      </c>
      <c r="J86" s="406"/>
    </row>
    <row r="87" spans="1:10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51"/>
      <c r="G87" s="452"/>
      <c r="H87" s="433"/>
      <c r="I87" s="408" t="s">
        <v>50</v>
      </c>
      <c r="J87" s="422" t="s">
        <v>51</v>
      </c>
    </row>
    <row r="88" spans="1:10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34" t="s">
        <v>48</v>
      </c>
      <c r="G88" s="446"/>
      <c r="H88" s="436"/>
      <c r="I88" s="469">
        <v>0</v>
      </c>
      <c r="J88" s="437">
        <v>0</v>
      </c>
    </row>
    <row r="89" spans="1:10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38" t="s">
        <v>53</v>
      </c>
      <c r="G89" s="439">
        <v>21</v>
      </c>
      <c r="H89" s="440"/>
      <c r="I89" s="410">
        <v>0</v>
      </c>
      <c r="J89" s="406"/>
    </row>
    <row r="90" spans="1:10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66" t="s">
        <v>101</v>
      </c>
      <c r="G90" s="467">
        <v>18</v>
      </c>
      <c r="H90" s="468"/>
      <c r="I90" s="411">
        <v>0</v>
      </c>
      <c r="J90" s="406"/>
    </row>
    <row r="91" spans="1:10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41" t="s">
        <v>58</v>
      </c>
      <c r="G91" s="442">
        <v>20</v>
      </c>
      <c r="H91" s="443"/>
      <c r="I91" s="411">
        <v>0</v>
      </c>
      <c r="J91" s="406"/>
    </row>
    <row r="92" spans="1:10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44" t="s">
        <v>102</v>
      </c>
      <c r="G92" s="445">
        <v>39</v>
      </c>
      <c r="H92" s="450"/>
      <c r="I92" s="413">
        <v>0</v>
      </c>
      <c r="J92" s="406"/>
    </row>
    <row r="93" spans="1:10" ht="15.75" thickTop="1" x14ac:dyDescent="0.25">
      <c r="A93" s="42"/>
      <c r="B93" s="42"/>
      <c r="C93" s="116"/>
      <c r="D93" s="42"/>
      <c r="E93" s="42"/>
      <c r="F93" s="406"/>
      <c r="G93" s="406"/>
      <c r="H93" s="415"/>
      <c r="I93" s="406"/>
      <c r="J93" s="406"/>
    </row>
    <row r="94" spans="1:10" x14ac:dyDescent="0.25">
      <c r="A94" s="42"/>
      <c r="B94" s="42"/>
      <c r="C94" s="116"/>
      <c r="D94" s="42"/>
      <c r="E94" s="42"/>
      <c r="F94" s="406"/>
      <c r="G94" s="406"/>
      <c r="H94" s="415"/>
      <c r="I94" s="406"/>
      <c r="J94" s="406"/>
    </row>
    <row r="95" spans="1:10" x14ac:dyDescent="0.25">
      <c r="A95" s="42"/>
      <c r="B95" s="42"/>
      <c r="C95" s="116"/>
      <c r="D95" s="42"/>
      <c r="E95" s="42"/>
      <c r="F95" s="406"/>
      <c r="G95" s="406"/>
      <c r="H95" s="415"/>
      <c r="I95" s="406"/>
      <c r="J95" s="406"/>
    </row>
  </sheetData>
  <mergeCells count="2">
    <mergeCell ref="A4:B4"/>
    <mergeCell ref="F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36B6-1577-4A07-B573-BCA6C4A35CFF}">
  <dimension ref="A1:K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1" ht="18" x14ac:dyDescent="0.25">
      <c r="A1" s="227" t="s">
        <v>16</v>
      </c>
      <c r="B1" s="228"/>
      <c r="C1" s="227"/>
      <c r="D1" s="229"/>
      <c r="E1" s="228"/>
      <c r="F1" s="317" t="s">
        <v>16</v>
      </c>
      <c r="G1" s="318"/>
      <c r="H1" s="317"/>
      <c r="I1" s="319"/>
      <c r="J1" s="318"/>
      <c r="K1" s="318"/>
    </row>
    <row r="2" spans="1:11" x14ac:dyDescent="0.25">
      <c r="A2" s="309" t="s">
        <v>17</v>
      </c>
      <c r="B2" s="230"/>
      <c r="C2" s="231"/>
      <c r="D2" s="232"/>
      <c r="E2" s="228"/>
      <c r="F2" s="392" t="s">
        <v>17</v>
      </c>
      <c r="G2" s="320"/>
      <c r="H2" s="321"/>
      <c r="I2" s="320"/>
      <c r="J2" s="318"/>
      <c r="K2" s="318"/>
    </row>
    <row r="3" spans="1:11" x14ac:dyDescent="0.25">
      <c r="A3" s="309" t="s">
        <v>18</v>
      </c>
      <c r="B3" s="230"/>
      <c r="C3" s="231"/>
      <c r="D3" s="232"/>
      <c r="E3" s="228"/>
      <c r="F3" s="392" t="s">
        <v>18</v>
      </c>
      <c r="G3" s="320"/>
      <c r="H3" s="321"/>
      <c r="I3" s="320"/>
      <c r="J3" s="318"/>
      <c r="K3" s="318"/>
    </row>
    <row r="4" spans="1:11" x14ac:dyDescent="0.25">
      <c r="A4" s="893"/>
      <c r="B4" s="893"/>
      <c r="C4" s="233"/>
      <c r="D4" s="228"/>
      <c r="E4" s="228"/>
      <c r="F4" s="894"/>
      <c r="G4" s="894"/>
      <c r="H4" s="322"/>
      <c r="I4" s="318"/>
      <c r="J4" s="318"/>
      <c r="K4" s="318"/>
    </row>
    <row r="5" spans="1:11" x14ac:dyDescent="0.25">
      <c r="A5" s="38" t="s">
        <v>19</v>
      </c>
      <c r="B5" s="39">
        <f>SUM(C30+C35+E37+E88)</f>
        <v>8390.5555555555566</v>
      </c>
      <c r="C5" s="40"/>
      <c r="D5" s="41" t="s">
        <v>20</v>
      </c>
      <c r="E5" s="228"/>
      <c r="F5" s="334" t="s">
        <v>19</v>
      </c>
      <c r="G5" s="335">
        <v>8263.8888888888887</v>
      </c>
      <c r="H5" s="333"/>
      <c r="I5" s="334" t="s">
        <v>20</v>
      </c>
      <c r="J5" s="318"/>
      <c r="K5" s="324"/>
    </row>
    <row r="6" spans="1:11" x14ac:dyDescent="0.25">
      <c r="A6" s="43"/>
      <c r="B6" s="43"/>
      <c r="C6" s="40"/>
      <c r="D6" s="42"/>
      <c r="E6" s="228"/>
      <c r="F6" s="377"/>
      <c r="G6" s="377"/>
      <c r="H6" s="333"/>
      <c r="I6" s="324"/>
      <c r="J6" s="318"/>
      <c r="K6" s="318"/>
    </row>
    <row r="7" spans="1:11" x14ac:dyDescent="0.25">
      <c r="A7" s="44" t="s">
        <v>21</v>
      </c>
      <c r="B7" s="45">
        <v>1400</v>
      </c>
      <c r="C7" s="46"/>
      <c r="D7" s="42"/>
      <c r="E7" s="228"/>
      <c r="F7" s="336" t="s">
        <v>21</v>
      </c>
      <c r="G7" s="391">
        <v>1400</v>
      </c>
      <c r="H7" s="337"/>
      <c r="I7" s="324"/>
      <c r="J7" s="318"/>
      <c r="K7" s="318"/>
    </row>
    <row r="8" spans="1:11" x14ac:dyDescent="0.25">
      <c r="A8" s="44" t="s">
        <v>22</v>
      </c>
      <c r="B8" s="45">
        <v>725</v>
      </c>
      <c r="C8" s="46"/>
      <c r="D8" s="42"/>
      <c r="E8" s="228"/>
      <c r="F8" s="336" t="s">
        <v>22</v>
      </c>
      <c r="G8" s="391">
        <v>725</v>
      </c>
      <c r="H8" s="337"/>
      <c r="I8" s="324"/>
      <c r="J8" s="318"/>
      <c r="K8" s="318"/>
    </row>
    <row r="9" spans="1:11" x14ac:dyDescent="0.25">
      <c r="A9" s="44" t="s">
        <v>23</v>
      </c>
      <c r="B9" s="45">
        <v>1500</v>
      </c>
      <c r="C9" s="46"/>
      <c r="D9" s="42"/>
      <c r="E9" s="228"/>
      <c r="F9" s="336" t="s">
        <v>23</v>
      </c>
      <c r="G9" s="391">
        <v>1500</v>
      </c>
      <c r="H9" s="337"/>
      <c r="I9" s="324"/>
      <c r="J9" s="318"/>
      <c r="K9" s="318"/>
    </row>
    <row r="10" spans="1:11" x14ac:dyDescent="0.25">
      <c r="A10" s="44" t="s">
        <v>24</v>
      </c>
      <c r="B10" s="46"/>
      <c r="C10" s="46"/>
      <c r="D10" s="42"/>
      <c r="E10" s="228"/>
      <c r="F10" s="336" t="s">
        <v>24</v>
      </c>
      <c r="G10" s="337"/>
      <c r="H10" s="337"/>
      <c r="I10" s="324"/>
      <c r="J10" s="318"/>
      <c r="K10" s="318"/>
    </row>
    <row r="11" spans="1:11" x14ac:dyDescent="0.25">
      <c r="A11" s="44" t="s">
        <v>25</v>
      </c>
      <c r="B11" s="46"/>
      <c r="C11" s="46"/>
      <c r="D11" s="42"/>
      <c r="E11" s="228"/>
      <c r="F11" s="336" t="s">
        <v>25</v>
      </c>
      <c r="G11" s="337"/>
      <c r="H11" s="337"/>
      <c r="I11" s="324"/>
      <c r="J11" s="318"/>
      <c r="K11" s="318"/>
    </row>
    <row r="12" spans="1:11" x14ac:dyDescent="0.25">
      <c r="A12" s="234" t="s">
        <v>26</v>
      </c>
      <c r="B12" s="46"/>
      <c r="C12" s="46"/>
      <c r="D12" s="42"/>
      <c r="E12" s="228"/>
      <c r="F12" s="323" t="s">
        <v>26</v>
      </c>
      <c r="G12" s="337"/>
      <c r="H12" s="337"/>
      <c r="I12" s="324"/>
      <c r="J12" s="318"/>
      <c r="K12" s="318"/>
    </row>
    <row r="13" spans="1:11" x14ac:dyDescent="0.25">
      <c r="A13" s="48" t="s">
        <v>27</v>
      </c>
      <c r="B13" s="46"/>
      <c r="C13" s="46"/>
      <c r="D13" s="42"/>
      <c r="E13" s="228"/>
      <c r="F13" s="388" t="s">
        <v>27</v>
      </c>
      <c r="G13" s="337"/>
      <c r="H13" s="337"/>
      <c r="I13" s="324"/>
      <c r="J13" s="318"/>
      <c r="K13" s="318"/>
    </row>
    <row r="14" spans="1:11" x14ac:dyDescent="0.25">
      <c r="A14" s="44" t="s">
        <v>28</v>
      </c>
      <c r="B14" s="46"/>
      <c r="C14" s="46"/>
      <c r="D14" s="42"/>
      <c r="E14" s="228"/>
      <c r="F14" s="336" t="s">
        <v>28</v>
      </c>
      <c r="G14" s="337"/>
      <c r="H14" s="337"/>
      <c r="I14" s="324"/>
      <c r="J14" s="318"/>
      <c r="K14" s="318"/>
    </row>
    <row r="15" spans="1:11" x14ac:dyDescent="0.25">
      <c r="A15" s="49" t="s">
        <v>29</v>
      </c>
      <c r="B15" s="314"/>
      <c r="C15" s="307"/>
      <c r="D15" s="307"/>
      <c r="E15" s="307"/>
      <c r="F15" s="393" t="s">
        <v>29</v>
      </c>
      <c r="G15" s="396"/>
      <c r="H15" s="390"/>
      <c r="I15" s="390"/>
      <c r="J15" s="390"/>
      <c r="K15" s="318"/>
    </row>
    <row r="16" spans="1:11" x14ac:dyDescent="0.25">
      <c r="A16" s="48" t="s">
        <v>30</v>
      </c>
      <c r="B16" s="46"/>
      <c r="C16" s="46"/>
      <c r="D16" s="42"/>
      <c r="E16" s="228"/>
      <c r="F16" s="388" t="s">
        <v>30</v>
      </c>
      <c r="G16" s="337"/>
      <c r="H16" s="337"/>
      <c r="I16" s="324"/>
      <c r="J16" s="318"/>
      <c r="K16" s="318"/>
    </row>
    <row r="17" spans="1:11" x14ac:dyDescent="0.25">
      <c r="A17" s="44" t="s">
        <v>31</v>
      </c>
      <c r="B17" s="46"/>
      <c r="C17" s="46"/>
      <c r="D17" s="42"/>
      <c r="E17" s="228"/>
      <c r="F17" s="336" t="s">
        <v>31</v>
      </c>
      <c r="G17" s="337"/>
      <c r="H17" s="337"/>
      <c r="I17" s="324"/>
      <c r="J17" s="318"/>
      <c r="K17" s="318"/>
    </row>
    <row r="18" spans="1:11" x14ac:dyDescent="0.25">
      <c r="A18" s="49" t="s">
        <v>32</v>
      </c>
      <c r="B18" s="314"/>
      <c r="C18" s="307"/>
      <c r="D18" s="228"/>
      <c r="E18" s="307"/>
      <c r="F18" s="393" t="s">
        <v>32</v>
      </c>
      <c r="G18" s="396"/>
      <c r="H18" s="390"/>
      <c r="I18" s="318"/>
      <c r="J18" s="390"/>
      <c r="K18" s="318"/>
    </row>
    <row r="19" spans="1:11" x14ac:dyDescent="0.25">
      <c r="A19" s="48" t="s">
        <v>33</v>
      </c>
      <c r="B19" s="46"/>
      <c r="C19" s="46"/>
      <c r="D19" s="42"/>
      <c r="E19" s="228"/>
      <c r="F19" s="388" t="s">
        <v>33</v>
      </c>
      <c r="G19" s="337"/>
      <c r="H19" s="337"/>
      <c r="I19" s="324"/>
      <c r="J19" s="318"/>
      <c r="K19" s="318"/>
    </row>
    <row r="20" spans="1:11" x14ac:dyDescent="0.25">
      <c r="A20" s="44" t="s">
        <v>34</v>
      </c>
      <c r="B20" s="46">
        <v>3</v>
      </c>
      <c r="C20" s="46"/>
      <c r="D20" s="42"/>
      <c r="E20" s="228"/>
      <c r="F20" s="336" t="s">
        <v>34</v>
      </c>
      <c r="G20" s="337">
        <v>3</v>
      </c>
      <c r="H20" s="337"/>
      <c r="I20" s="324"/>
      <c r="J20" s="318"/>
      <c r="K20" s="318"/>
    </row>
    <row r="21" spans="1:11" x14ac:dyDescent="0.25">
      <c r="A21" s="48" t="s">
        <v>35</v>
      </c>
      <c r="B21" s="46"/>
      <c r="C21" s="46"/>
      <c r="D21" s="42"/>
      <c r="E21" s="228"/>
      <c r="F21" s="388" t="s">
        <v>35</v>
      </c>
      <c r="G21" s="337"/>
      <c r="H21" s="337"/>
      <c r="I21" s="324"/>
      <c r="J21" s="318"/>
      <c r="K21" s="318"/>
    </row>
    <row r="22" spans="1:11" ht="15.75" thickBot="1" x14ac:dyDescent="0.3">
      <c r="A22" s="43"/>
      <c r="B22" s="43"/>
      <c r="C22" s="40"/>
      <c r="D22" s="42"/>
      <c r="E22" s="228"/>
      <c r="F22" s="377"/>
      <c r="G22" s="377"/>
      <c r="H22" s="333"/>
      <c r="I22" s="324"/>
      <c r="J22" s="318"/>
      <c r="K22" s="318"/>
    </row>
    <row r="23" spans="1:11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338" t="s">
        <v>36</v>
      </c>
      <c r="G23" s="339" t="s">
        <v>37</v>
      </c>
      <c r="H23" s="340" t="s">
        <v>38</v>
      </c>
      <c r="I23" s="324"/>
      <c r="J23" s="324"/>
      <c r="K23" s="324"/>
    </row>
    <row r="24" spans="1:11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378" t="s">
        <v>39</v>
      </c>
      <c r="G24" s="341">
        <v>0</v>
      </c>
      <c r="H24" s="380">
        <v>0</v>
      </c>
      <c r="I24" s="324"/>
      <c r="J24" s="324"/>
      <c r="K24" s="324"/>
    </row>
    <row r="25" spans="1:11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394" t="s">
        <v>40</v>
      </c>
      <c r="G25" s="375">
        <v>0</v>
      </c>
      <c r="H25" s="373">
        <v>0</v>
      </c>
      <c r="I25" s="324"/>
      <c r="J25" s="324"/>
      <c r="K25" s="324"/>
    </row>
    <row r="26" spans="1:11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332" t="s">
        <v>41</v>
      </c>
      <c r="G26" s="375">
        <v>0</v>
      </c>
      <c r="H26" s="376">
        <v>0</v>
      </c>
      <c r="I26" s="324"/>
      <c r="J26" s="324"/>
      <c r="K26" s="324"/>
    </row>
    <row r="27" spans="1:11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395" t="s">
        <v>42</v>
      </c>
      <c r="G27" s="375">
        <v>0</v>
      </c>
      <c r="H27" s="376">
        <v>0</v>
      </c>
      <c r="I27" s="324"/>
      <c r="J27" s="324"/>
      <c r="K27" s="324"/>
    </row>
    <row r="28" spans="1:11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374" t="s">
        <v>43</v>
      </c>
      <c r="G28" s="375">
        <v>0</v>
      </c>
      <c r="H28" s="376">
        <v>0</v>
      </c>
      <c r="I28" s="324"/>
      <c r="J28" s="324"/>
      <c r="K28" s="324"/>
    </row>
    <row r="29" spans="1:11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371" t="s">
        <v>44</v>
      </c>
      <c r="G29" s="372">
        <v>0</v>
      </c>
      <c r="H29" s="373">
        <v>0</v>
      </c>
      <c r="I29" s="324"/>
      <c r="J29" s="324"/>
      <c r="K29" s="324"/>
    </row>
    <row r="30" spans="1:11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342"/>
      <c r="G30" s="343" t="s">
        <v>45</v>
      </c>
      <c r="H30" s="344">
        <v>0</v>
      </c>
      <c r="I30" s="324"/>
      <c r="J30" s="324"/>
      <c r="K30" s="324"/>
    </row>
    <row r="31" spans="1:11" ht="16.5" thickTop="1" thickBot="1" x14ac:dyDescent="0.3">
      <c r="A31" s="70"/>
      <c r="B31" s="71"/>
      <c r="C31" s="72"/>
      <c r="D31" s="42"/>
      <c r="E31" s="42"/>
      <c r="F31" s="345"/>
      <c r="G31" s="346"/>
      <c r="H31" s="347"/>
      <c r="I31" s="324"/>
      <c r="J31" s="324"/>
      <c r="K31" s="324"/>
    </row>
    <row r="32" spans="1:11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348" t="s">
        <v>46</v>
      </c>
      <c r="G32" s="339" t="s">
        <v>47</v>
      </c>
      <c r="H32" s="340" t="s">
        <v>38</v>
      </c>
      <c r="I32" s="324"/>
      <c r="J32" s="325"/>
      <c r="K32" s="324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378" t="s">
        <v>48</v>
      </c>
      <c r="G33" s="379">
        <v>0</v>
      </c>
      <c r="H33" s="380">
        <v>0</v>
      </c>
      <c r="I33" s="324"/>
      <c r="J33" s="325"/>
      <c r="K33" s="324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381" t="s">
        <v>49</v>
      </c>
      <c r="G34" s="382">
        <v>0</v>
      </c>
      <c r="H34" s="389">
        <v>0</v>
      </c>
      <c r="I34" s="324"/>
      <c r="J34" s="325"/>
      <c r="K34" s="324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342"/>
      <c r="G35" s="343" t="s">
        <v>45</v>
      </c>
      <c r="H35" s="344">
        <v>0</v>
      </c>
      <c r="I35" s="324"/>
      <c r="J35" s="324"/>
      <c r="K35" s="324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349"/>
      <c r="G36" s="350"/>
      <c r="H36" s="351"/>
      <c r="I36" s="326" t="s">
        <v>50</v>
      </c>
      <c r="J36" s="340" t="s">
        <v>51</v>
      </c>
      <c r="K36" s="324"/>
    </row>
    <row r="37" spans="1:11" ht="16.5" thickTop="1" thickBot="1" x14ac:dyDescent="0.3">
      <c r="A37" s="84" t="s">
        <v>52</v>
      </c>
      <c r="B37" s="85"/>
      <c r="C37" s="86">
        <f>SUM(C38:C86)</f>
        <v>245</v>
      </c>
      <c r="D37" s="87">
        <f>SUM(D38:D86)</f>
        <v>5.9932539682539687</v>
      </c>
      <c r="E37" s="88">
        <f>D37*B7</f>
        <v>8390.5555555555566</v>
      </c>
      <c r="F37" s="352" t="s">
        <v>52</v>
      </c>
      <c r="G37" s="353"/>
      <c r="H37" s="383">
        <v>245</v>
      </c>
      <c r="I37" s="327">
        <v>5.9027777777777777</v>
      </c>
      <c r="J37" s="355">
        <v>8263.8888888888887</v>
      </c>
      <c r="K37" s="324"/>
    </row>
    <row r="38" spans="1:11" ht="15.75" thickTop="1" x14ac:dyDescent="0.25">
      <c r="A38" s="89" t="s">
        <v>53</v>
      </c>
      <c r="B38" s="90">
        <v>21</v>
      </c>
      <c r="C38" s="316">
        <v>4</v>
      </c>
      <c r="D38" s="92">
        <f>C38/B38</f>
        <v>0.19047619047619047</v>
      </c>
      <c r="E38" s="42"/>
      <c r="F38" s="356" t="s">
        <v>53</v>
      </c>
      <c r="G38" s="357">
        <v>21</v>
      </c>
      <c r="H38" s="358"/>
      <c r="I38" s="328">
        <v>0</v>
      </c>
      <c r="J38" s="324"/>
      <c r="K38" s="397">
        <v>4</v>
      </c>
    </row>
    <row r="39" spans="1:11" x14ac:dyDescent="0.25">
      <c r="A39" s="93" t="s">
        <v>54</v>
      </c>
      <c r="B39" s="94">
        <v>18</v>
      </c>
      <c r="C39" s="316"/>
      <c r="D39" s="96">
        <f>C39/B39</f>
        <v>0</v>
      </c>
      <c r="E39" s="42"/>
      <c r="F39" s="359" t="s">
        <v>54</v>
      </c>
      <c r="G39" s="360">
        <v>18</v>
      </c>
      <c r="H39" s="361"/>
      <c r="I39" s="329">
        <v>0</v>
      </c>
      <c r="J39" s="324"/>
      <c r="K39" s="397"/>
    </row>
    <row r="40" spans="1:11" x14ac:dyDescent="0.25">
      <c r="A40" s="93" t="s">
        <v>55</v>
      </c>
      <c r="B40" s="94">
        <v>28</v>
      </c>
      <c r="C40" s="316"/>
      <c r="D40" s="96">
        <f>C40/B40</f>
        <v>0</v>
      </c>
      <c r="E40" s="42"/>
      <c r="F40" s="359" t="s">
        <v>55</v>
      </c>
      <c r="G40" s="360">
        <v>28</v>
      </c>
      <c r="H40" s="361"/>
      <c r="I40" s="329">
        <v>0</v>
      </c>
      <c r="J40" s="324"/>
      <c r="K40" s="397"/>
    </row>
    <row r="41" spans="1:11" x14ac:dyDescent="0.25">
      <c r="A41" s="93" t="s">
        <v>56</v>
      </c>
      <c r="B41" s="94">
        <v>55</v>
      </c>
      <c r="C41" s="316"/>
      <c r="D41" s="96">
        <f>C41/B41</f>
        <v>0</v>
      </c>
      <c r="E41" s="42"/>
      <c r="F41" s="359" t="s">
        <v>56</v>
      </c>
      <c r="G41" s="360">
        <v>55</v>
      </c>
      <c r="H41" s="361"/>
      <c r="I41" s="329">
        <v>0</v>
      </c>
      <c r="J41" s="324"/>
      <c r="K41" s="397"/>
    </row>
    <row r="42" spans="1:11" x14ac:dyDescent="0.25">
      <c r="A42" s="93" t="s">
        <v>57</v>
      </c>
      <c r="B42" s="94">
        <v>24</v>
      </c>
      <c r="C42" s="316"/>
      <c r="D42" s="96">
        <f t="shared" ref="D42:D62" si="0">C42/B42</f>
        <v>0</v>
      </c>
      <c r="E42" s="42"/>
      <c r="F42" s="359" t="s">
        <v>57</v>
      </c>
      <c r="G42" s="360">
        <v>24</v>
      </c>
      <c r="H42" s="361"/>
      <c r="I42" s="329">
        <v>0</v>
      </c>
      <c r="J42" s="324"/>
      <c r="K42" s="397"/>
    </row>
    <row r="43" spans="1:11" x14ac:dyDescent="0.25">
      <c r="A43" s="93" t="s">
        <v>58</v>
      </c>
      <c r="B43" s="94">
        <v>20</v>
      </c>
      <c r="C43" s="316"/>
      <c r="D43" s="97">
        <f>C43/B43</f>
        <v>0</v>
      </c>
      <c r="E43" s="42"/>
      <c r="F43" s="359" t="s">
        <v>58</v>
      </c>
      <c r="G43" s="360">
        <v>20</v>
      </c>
      <c r="H43" s="361"/>
      <c r="I43" s="330">
        <v>0</v>
      </c>
      <c r="J43" s="324"/>
      <c r="K43" s="397"/>
    </row>
    <row r="44" spans="1:11" x14ac:dyDescent="0.25">
      <c r="A44" s="98" t="s">
        <v>59</v>
      </c>
      <c r="B44" s="99">
        <v>30</v>
      </c>
      <c r="C44" s="316"/>
      <c r="D44" s="97">
        <f>C44/B44</f>
        <v>0</v>
      </c>
      <c r="E44" s="42"/>
      <c r="F44" s="365" t="s">
        <v>59</v>
      </c>
      <c r="G44" s="366">
        <v>30</v>
      </c>
      <c r="H44" s="367"/>
      <c r="I44" s="330">
        <v>0</v>
      </c>
      <c r="J44" s="324"/>
      <c r="K44" s="397"/>
    </row>
    <row r="45" spans="1:11" x14ac:dyDescent="0.25">
      <c r="A45" s="93" t="s">
        <v>60</v>
      </c>
      <c r="B45" s="94">
        <v>14</v>
      </c>
      <c r="C45" s="316"/>
      <c r="D45" s="96">
        <f t="shared" si="0"/>
        <v>0</v>
      </c>
      <c r="E45" s="42"/>
      <c r="F45" s="359" t="s">
        <v>60</v>
      </c>
      <c r="G45" s="360">
        <v>14</v>
      </c>
      <c r="H45" s="361"/>
      <c r="I45" s="329">
        <v>0</v>
      </c>
      <c r="J45" s="324"/>
      <c r="K45" s="397"/>
    </row>
    <row r="46" spans="1:11" x14ac:dyDescent="0.25">
      <c r="A46" s="93" t="s">
        <v>61</v>
      </c>
      <c r="B46" s="94">
        <v>19</v>
      </c>
      <c r="C46" s="316"/>
      <c r="D46" s="96">
        <f t="shared" si="0"/>
        <v>0</v>
      </c>
      <c r="E46" s="42"/>
      <c r="F46" s="359" t="s">
        <v>61</v>
      </c>
      <c r="G46" s="360">
        <v>19</v>
      </c>
      <c r="H46" s="361"/>
      <c r="I46" s="329">
        <v>0</v>
      </c>
      <c r="J46" s="324"/>
      <c r="K46" s="397"/>
    </row>
    <row r="47" spans="1:11" x14ac:dyDescent="0.25">
      <c r="A47" s="93" t="s">
        <v>62</v>
      </c>
      <c r="B47" s="94">
        <v>20</v>
      </c>
      <c r="C47" s="316"/>
      <c r="D47" s="96">
        <f t="shared" si="0"/>
        <v>0</v>
      </c>
      <c r="E47" s="42"/>
      <c r="F47" s="359" t="s">
        <v>62</v>
      </c>
      <c r="G47" s="360">
        <v>20</v>
      </c>
      <c r="H47" s="361"/>
      <c r="I47" s="329">
        <v>0</v>
      </c>
      <c r="J47" s="324"/>
      <c r="K47" s="397"/>
    </row>
    <row r="48" spans="1:11" x14ac:dyDescent="0.25">
      <c r="A48" s="93" t="s">
        <v>63</v>
      </c>
      <c r="B48" s="94">
        <v>21</v>
      </c>
      <c r="C48" s="316"/>
      <c r="D48" s="96">
        <f t="shared" si="0"/>
        <v>0</v>
      </c>
      <c r="E48" s="42"/>
      <c r="F48" s="359" t="s">
        <v>63</v>
      </c>
      <c r="G48" s="360">
        <v>21</v>
      </c>
      <c r="H48" s="361"/>
      <c r="I48" s="329">
        <v>0</v>
      </c>
      <c r="J48" s="324"/>
      <c r="K48" s="397"/>
    </row>
    <row r="49" spans="1:11" x14ac:dyDescent="0.25">
      <c r="A49" s="93" t="s">
        <v>64</v>
      </c>
      <c r="B49" s="94">
        <v>22</v>
      </c>
      <c r="C49" s="316"/>
      <c r="D49" s="96">
        <f t="shared" si="0"/>
        <v>0</v>
      </c>
      <c r="E49" s="42"/>
      <c r="F49" s="359" t="s">
        <v>64</v>
      </c>
      <c r="G49" s="360">
        <v>22</v>
      </c>
      <c r="H49" s="361"/>
      <c r="I49" s="329">
        <v>0</v>
      </c>
      <c r="J49" s="324"/>
      <c r="K49" s="397"/>
    </row>
    <row r="50" spans="1:11" x14ac:dyDescent="0.25">
      <c r="A50" s="93" t="s">
        <v>65</v>
      </c>
      <c r="B50" s="94">
        <v>30</v>
      </c>
      <c r="C50" s="316"/>
      <c r="D50" s="96">
        <f t="shared" si="0"/>
        <v>0</v>
      </c>
      <c r="E50" s="42"/>
      <c r="F50" s="359" t="s">
        <v>65</v>
      </c>
      <c r="G50" s="360">
        <v>30</v>
      </c>
      <c r="H50" s="361"/>
      <c r="I50" s="329">
        <v>0</v>
      </c>
      <c r="J50" s="324"/>
      <c r="K50" s="397"/>
    </row>
    <row r="51" spans="1:11" x14ac:dyDescent="0.25">
      <c r="A51" s="93" t="s">
        <v>66</v>
      </c>
      <c r="B51" s="94">
        <v>32</v>
      </c>
      <c r="C51" s="316"/>
      <c r="D51" s="96">
        <f t="shared" si="0"/>
        <v>0</v>
      </c>
      <c r="E51" s="42"/>
      <c r="F51" s="359" t="s">
        <v>66</v>
      </c>
      <c r="G51" s="360">
        <v>32</v>
      </c>
      <c r="H51" s="361"/>
      <c r="I51" s="329">
        <v>0</v>
      </c>
      <c r="J51" s="324"/>
      <c r="K51" s="397"/>
    </row>
    <row r="52" spans="1:11" x14ac:dyDescent="0.25">
      <c r="A52" s="93" t="s">
        <v>67</v>
      </c>
      <c r="B52" s="94">
        <v>35</v>
      </c>
      <c r="C52" s="316"/>
      <c r="D52" s="96">
        <f t="shared" si="0"/>
        <v>0</v>
      </c>
      <c r="E52" s="42"/>
      <c r="F52" s="359" t="s">
        <v>67</v>
      </c>
      <c r="G52" s="360">
        <v>35</v>
      </c>
      <c r="H52" s="361"/>
      <c r="I52" s="329">
        <v>0</v>
      </c>
      <c r="J52" s="324"/>
      <c r="K52" s="397"/>
    </row>
    <row r="53" spans="1:11" x14ac:dyDescent="0.25">
      <c r="A53" s="93" t="s">
        <v>68</v>
      </c>
      <c r="B53" s="94">
        <v>50</v>
      </c>
      <c r="C53" s="316"/>
      <c r="D53" s="96">
        <f t="shared" si="0"/>
        <v>0</v>
      </c>
      <c r="E53" s="42"/>
      <c r="F53" s="359" t="s">
        <v>68</v>
      </c>
      <c r="G53" s="360">
        <v>50</v>
      </c>
      <c r="H53" s="361"/>
      <c r="I53" s="329">
        <v>0</v>
      </c>
      <c r="J53" s="324"/>
      <c r="K53" s="397"/>
    </row>
    <row r="54" spans="1:11" x14ac:dyDescent="0.25">
      <c r="A54" s="93" t="s">
        <v>69</v>
      </c>
      <c r="B54" s="94">
        <v>72</v>
      </c>
      <c r="C54" s="316"/>
      <c r="D54" s="96">
        <f t="shared" si="0"/>
        <v>0</v>
      </c>
      <c r="E54" s="42"/>
      <c r="F54" s="359" t="s">
        <v>69</v>
      </c>
      <c r="G54" s="360">
        <v>72</v>
      </c>
      <c r="H54" s="361"/>
      <c r="I54" s="329">
        <v>0</v>
      </c>
      <c r="J54" s="324"/>
      <c r="K54" s="397"/>
    </row>
    <row r="55" spans="1:11" x14ac:dyDescent="0.25">
      <c r="A55" s="93" t="s">
        <v>70</v>
      </c>
      <c r="B55" s="94">
        <v>80</v>
      </c>
      <c r="C55" s="316"/>
      <c r="D55" s="96">
        <f t="shared" si="0"/>
        <v>0</v>
      </c>
      <c r="E55" s="42"/>
      <c r="F55" s="359" t="s">
        <v>70</v>
      </c>
      <c r="G55" s="360">
        <v>80</v>
      </c>
      <c r="H55" s="361"/>
      <c r="I55" s="329">
        <v>0</v>
      </c>
      <c r="J55" s="324"/>
      <c r="K55" s="397"/>
    </row>
    <row r="56" spans="1:11" x14ac:dyDescent="0.25">
      <c r="A56" s="93" t="s">
        <v>71</v>
      </c>
      <c r="B56" s="94">
        <v>40</v>
      </c>
      <c r="C56" s="316"/>
      <c r="D56" s="96">
        <f t="shared" si="0"/>
        <v>0</v>
      </c>
      <c r="E56" s="42"/>
      <c r="F56" s="359" t="s">
        <v>71</v>
      </c>
      <c r="G56" s="360">
        <v>40</v>
      </c>
      <c r="H56" s="361"/>
      <c r="I56" s="329">
        <v>0</v>
      </c>
      <c r="J56" s="324"/>
      <c r="K56" s="397"/>
    </row>
    <row r="57" spans="1:11" x14ac:dyDescent="0.25">
      <c r="A57" s="93" t="s">
        <v>72</v>
      </c>
      <c r="B57" s="94">
        <v>40</v>
      </c>
      <c r="C57" s="316">
        <v>221</v>
      </c>
      <c r="D57" s="96">
        <f t="shared" si="0"/>
        <v>5.5250000000000004</v>
      </c>
      <c r="E57" s="42"/>
      <c r="F57" s="359" t="s">
        <v>72</v>
      </c>
      <c r="G57" s="360">
        <v>40</v>
      </c>
      <c r="H57" s="361">
        <v>225</v>
      </c>
      <c r="I57" s="329">
        <v>5.625</v>
      </c>
      <c r="J57" s="324"/>
      <c r="K57" s="397">
        <v>221</v>
      </c>
    </row>
    <row r="58" spans="1:11" x14ac:dyDescent="0.25">
      <c r="A58" s="93" t="s">
        <v>73</v>
      </c>
      <c r="B58" s="94">
        <v>10</v>
      </c>
      <c r="C58" s="316"/>
      <c r="D58" s="96">
        <f t="shared" si="0"/>
        <v>0</v>
      </c>
      <c r="E58" s="42"/>
      <c r="F58" s="359" t="s">
        <v>73</v>
      </c>
      <c r="G58" s="360">
        <v>10</v>
      </c>
      <c r="H58" s="361"/>
      <c r="I58" s="329">
        <v>0</v>
      </c>
      <c r="J58" s="324"/>
      <c r="K58" s="397"/>
    </row>
    <row r="59" spans="1:11" x14ac:dyDescent="0.25">
      <c r="A59" s="93" t="s">
        <v>74</v>
      </c>
      <c r="B59" s="94">
        <v>12</v>
      </c>
      <c r="C59" s="316"/>
      <c r="D59" s="96">
        <f t="shared" si="0"/>
        <v>0</v>
      </c>
      <c r="E59" s="42"/>
      <c r="F59" s="359" t="s">
        <v>74</v>
      </c>
      <c r="G59" s="360">
        <v>12</v>
      </c>
      <c r="H59" s="361"/>
      <c r="I59" s="329">
        <v>0</v>
      </c>
      <c r="J59" s="324"/>
      <c r="K59" s="397"/>
    </row>
    <row r="60" spans="1:11" x14ac:dyDescent="0.25">
      <c r="A60" s="93" t="s">
        <v>75</v>
      </c>
      <c r="B60" s="94">
        <v>14</v>
      </c>
      <c r="C60" s="316"/>
      <c r="D60" s="96">
        <f t="shared" si="0"/>
        <v>0</v>
      </c>
      <c r="E60" s="42"/>
      <c r="F60" s="359" t="s">
        <v>75</v>
      </c>
      <c r="G60" s="360">
        <v>14</v>
      </c>
      <c r="H60" s="361"/>
      <c r="I60" s="329">
        <v>0</v>
      </c>
      <c r="J60" s="324"/>
      <c r="K60" s="397"/>
    </row>
    <row r="61" spans="1:11" x14ac:dyDescent="0.25">
      <c r="A61" s="93" t="s">
        <v>76</v>
      </c>
      <c r="B61" s="94">
        <v>16</v>
      </c>
      <c r="C61" s="316"/>
      <c r="D61" s="96">
        <f t="shared" si="0"/>
        <v>0</v>
      </c>
      <c r="E61" s="42"/>
      <c r="F61" s="359" t="s">
        <v>76</v>
      </c>
      <c r="G61" s="360">
        <v>16</v>
      </c>
      <c r="H61" s="361"/>
      <c r="I61" s="329">
        <v>0</v>
      </c>
      <c r="J61" s="324"/>
      <c r="K61" s="397"/>
    </row>
    <row r="62" spans="1:11" x14ac:dyDescent="0.25">
      <c r="A62" s="98" t="s">
        <v>77</v>
      </c>
      <c r="B62" s="99">
        <v>26</v>
      </c>
      <c r="C62" s="316"/>
      <c r="D62" s="97">
        <f t="shared" si="0"/>
        <v>0</v>
      </c>
      <c r="E62" s="42"/>
      <c r="F62" s="365" t="s">
        <v>77</v>
      </c>
      <c r="G62" s="366">
        <v>26</v>
      </c>
      <c r="H62" s="367"/>
      <c r="I62" s="330">
        <v>0</v>
      </c>
      <c r="J62" s="324"/>
      <c r="K62" s="397"/>
    </row>
    <row r="63" spans="1:11" x14ac:dyDescent="0.25">
      <c r="A63" s="93" t="s">
        <v>78</v>
      </c>
      <c r="B63" s="94">
        <v>80</v>
      </c>
      <c r="C63" s="316"/>
      <c r="D63" s="96">
        <f>C63/B63</f>
        <v>0</v>
      </c>
      <c r="E63" s="42"/>
      <c r="F63" s="359" t="s">
        <v>78</v>
      </c>
      <c r="G63" s="360">
        <v>80</v>
      </c>
      <c r="H63" s="361"/>
      <c r="I63" s="329">
        <v>0</v>
      </c>
      <c r="J63" s="324"/>
      <c r="K63" s="397"/>
    </row>
    <row r="64" spans="1:11" x14ac:dyDescent="0.25">
      <c r="A64" s="93" t="s">
        <v>79</v>
      </c>
      <c r="B64" s="94">
        <v>72</v>
      </c>
      <c r="C64" s="316"/>
      <c r="D64" s="96">
        <f t="shared" ref="D64:D86" si="1">C64/B64</f>
        <v>0</v>
      </c>
      <c r="E64" s="42"/>
      <c r="F64" s="359" t="s">
        <v>79</v>
      </c>
      <c r="G64" s="360">
        <v>72</v>
      </c>
      <c r="H64" s="361"/>
      <c r="I64" s="329">
        <v>0</v>
      </c>
      <c r="J64" s="324"/>
      <c r="K64" s="397"/>
    </row>
    <row r="65" spans="1:11" x14ac:dyDescent="0.25">
      <c r="A65" s="93" t="s">
        <v>80</v>
      </c>
      <c r="B65" s="94">
        <v>40</v>
      </c>
      <c r="C65" s="316"/>
      <c r="D65" s="96">
        <f t="shared" si="1"/>
        <v>0</v>
      </c>
      <c r="E65" s="42"/>
      <c r="F65" s="359" t="s">
        <v>80</v>
      </c>
      <c r="G65" s="360">
        <v>40</v>
      </c>
      <c r="H65" s="361"/>
      <c r="I65" s="329">
        <v>0</v>
      </c>
      <c r="J65" s="324"/>
      <c r="K65" s="397"/>
    </row>
    <row r="66" spans="1:11" x14ac:dyDescent="0.25">
      <c r="A66" s="93" t="s">
        <v>81</v>
      </c>
      <c r="B66" s="94">
        <v>38</v>
      </c>
      <c r="C66" s="316"/>
      <c r="D66" s="96">
        <f t="shared" si="1"/>
        <v>0</v>
      </c>
      <c r="E66" s="42"/>
      <c r="F66" s="359" t="s">
        <v>81</v>
      </c>
      <c r="G66" s="360">
        <v>38</v>
      </c>
      <c r="H66" s="361"/>
      <c r="I66" s="329">
        <v>0</v>
      </c>
      <c r="J66" s="324"/>
      <c r="K66" s="397"/>
    </row>
    <row r="67" spans="1:11" x14ac:dyDescent="0.25">
      <c r="A67" s="93" t="s">
        <v>82</v>
      </c>
      <c r="B67" s="94">
        <v>56</v>
      </c>
      <c r="C67" s="316"/>
      <c r="D67" s="96">
        <f>C67/B67</f>
        <v>0</v>
      </c>
      <c r="E67" s="42"/>
      <c r="F67" s="359" t="s">
        <v>82</v>
      </c>
      <c r="G67" s="360">
        <v>56</v>
      </c>
      <c r="H67" s="361"/>
      <c r="I67" s="329">
        <v>0</v>
      </c>
      <c r="J67" s="324"/>
      <c r="K67" s="397"/>
    </row>
    <row r="68" spans="1:11" x14ac:dyDescent="0.25">
      <c r="A68" s="93" t="s">
        <v>83</v>
      </c>
      <c r="B68" s="94">
        <v>56</v>
      </c>
      <c r="C68" s="316"/>
      <c r="D68" s="96">
        <f t="shared" si="1"/>
        <v>0</v>
      </c>
      <c r="E68" s="42"/>
      <c r="F68" s="359" t="s">
        <v>83</v>
      </c>
      <c r="G68" s="360">
        <v>56</v>
      </c>
      <c r="H68" s="361"/>
      <c r="I68" s="329">
        <v>0</v>
      </c>
      <c r="J68" s="324"/>
      <c r="K68" s="397"/>
    </row>
    <row r="69" spans="1:11" x14ac:dyDescent="0.25">
      <c r="A69" s="93" t="s">
        <v>84</v>
      </c>
      <c r="B69" s="94">
        <v>37</v>
      </c>
      <c r="C69" s="316"/>
      <c r="D69" s="96">
        <f t="shared" si="1"/>
        <v>0</v>
      </c>
      <c r="E69" s="42"/>
      <c r="F69" s="359" t="s">
        <v>84</v>
      </c>
      <c r="G69" s="360">
        <v>37</v>
      </c>
      <c r="H69" s="361"/>
      <c r="I69" s="329">
        <v>0</v>
      </c>
      <c r="J69" s="324"/>
      <c r="K69" s="397"/>
    </row>
    <row r="70" spans="1:11" x14ac:dyDescent="0.25">
      <c r="A70" s="93" t="s">
        <v>85</v>
      </c>
      <c r="B70" s="94">
        <v>28</v>
      </c>
      <c r="C70" s="316"/>
      <c r="D70" s="96">
        <f t="shared" si="1"/>
        <v>0</v>
      </c>
      <c r="E70" s="42"/>
      <c r="F70" s="359" t="s">
        <v>85</v>
      </c>
      <c r="G70" s="360">
        <v>28</v>
      </c>
      <c r="H70" s="361"/>
      <c r="I70" s="329">
        <v>0</v>
      </c>
      <c r="J70" s="324"/>
      <c r="K70" s="397"/>
    </row>
    <row r="71" spans="1:11" x14ac:dyDescent="0.25">
      <c r="A71" s="98" t="s">
        <v>86</v>
      </c>
      <c r="B71" s="99">
        <v>18</v>
      </c>
      <c r="C71" s="316"/>
      <c r="D71" s="96">
        <f t="shared" si="1"/>
        <v>0</v>
      </c>
      <c r="E71" s="42"/>
      <c r="F71" s="365" t="s">
        <v>86</v>
      </c>
      <c r="G71" s="366">
        <v>18</v>
      </c>
      <c r="H71" s="367"/>
      <c r="I71" s="329">
        <v>0</v>
      </c>
      <c r="J71" s="324"/>
      <c r="K71" s="397"/>
    </row>
    <row r="72" spans="1:11" x14ac:dyDescent="0.25">
      <c r="A72" s="93" t="s">
        <v>87</v>
      </c>
      <c r="B72" s="94">
        <v>144</v>
      </c>
      <c r="C72" s="316"/>
      <c r="D72" s="96">
        <f t="shared" si="1"/>
        <v>0</v>
      </c>
      <c r="E72" s="42"/>
      <c r="F72" s="359" t="s">
        <v>87</v>
      </c>
      <c r="G72" s="360">
        <v>144</v>
      </c>
      <c r="H72" s="361"/>
      <c r="I72" s="329">
        <v>0</v>
      </c>
      <c r="J72" s="324"/>
      <c r="K72" s="397"/>
    </row>
    <row r="73" spans="1:11" x14ac:dyDescent="0.25">
      <c r="A73" s="93" t="s">
        <v>88</v>
      </c>
      <c r="B73" s="94">
        <v>72</v>
      </c>
      <c r="C73" s="316">
        <v>20</v>
      </c>
      <c r="D73" s="96">
        <f>C73/B73</f>
        <v>0.27777777777777779</v>
      </c>
      <c r="E73" s="42"/>
      <c r="F73" s="359" t="s">
        <v>88</v>
      </c>
      <c r="G73" s="360">
        <v>72</v>
      </c>
      <c r="H73" s="361">
        <v>20</v>
      </c>
      <c r="I73" s="329">
        <v>0.27777777777777779</v>
      </c>
      <c r="J73" s="324"/>
      <c r="K73" s="397">
        <v>20</v>
      </c>
    </row>
    <row r="74" spans="1:11" x14ac:dyDescent="0.25">
      <c r="A74" s="93" t="s">
        <v>89</v>
      </c>
      <c r="B74" s="94">
        <v>48</v>
      </c>
      <c r="C74" s="316"/>
      <c r="D74" s="96">
        <f t="shared" si="1"/>
        <v>0</v>
      </c>
      <c r="E74" s="42"/>
      <c r="F74" s="359" t="s">
        <v>89</v>
      </c>
      <c r="G74" s="360">
        <v>48</v>
      </c>
      <c r="H74" s="361"/>
      <c r="I74" s="329">
        <v>0</v>
      </c>
      <c r="J74" s="324"/>
      <c r="K74" s="397"/>
    </row>
    <row r="75" spans="1:11" x14ac:dyDescent="0.25">
      <c r="A75" s="93" t="s">
        <v>90</v>
      </c>
      <c r="B75" s="94">
        <v>28</v>
      </c>
      <c r="C75" s="316"/>
      <c r="D75" s="96">
        <f t="shared" si="1"/>
        <v>0</v>
      </c>
      <c r="E75" s="42"/>
      <c r="F75" s="359" t="s">
        <v>90</v>
      </c>
      <c r="G75" s="360">
        <v>28</v>
      </c>
      <c r="H75" s="361"/>
      <c r="I75" s="329">
        <v>0</v>
      </c>
      <c r="J75" s="324"/>
      <c r="K75" s="397"/>
    </row>
    <row r="76" spans="1:11" x14ac:dyDescent="0.25">
      <c r="A76" s="93" t="s">
        <v>91</v>
      </c>
      <c r="B76" s="94">
        <v>30</v>
      </c>
      <c r="C76" s="316"/>
      <c r="D76" s="96">
        <f t="shared" si="1"/>
        <v>0</v>
      </c>
      <c r="E76" s="42"/>
      <c r="F76" s="359" t="s">
        <v>91</v>
      </c>
      <c r="G76" s="360">
        <v>30</v>
      </c>
      <c r="H76" s="361"/>
      <c r="I76" s="329">
        <v>0</v>
      </c>
      <c r="J76" s="324"/>
      <c r="K76" s="397"/>
    </row>
    <row r="77" spans="1:11" x14ac:dyDescent="0.25">
      <c r="A77" s="93" t="s">
        <v>92</v>
      </c>
      <c r="B77" s="94">
        <v>42</v>
      </c>
      <c r="C77" s="316"/>
      <c r="D77" s="96">
        <f t="shared" si="1"/>
        <v>0</v>
      </c>
      <c r="E77" s="42"/>
      <c r="F77" s="359" t="s">
        <v>92</v>
      </c>
      <c r="G77" s="360">
        <v>42</v>
      </c>
      <c r="H77" s="361"/>
      <c r="I77" s="329">
        <v>0</v>
      </c>
      <c r="J77" s="324"/>
      <c r="K77" s="397"/>
    </row>
    <row r="78" spans="1:11" x14ac:dyDescent="0.25">
      <c r="A78" s="93" t="s">
        <v>112</v>
      </c>
      <c r="B78" s="94">
        <v>48</v>
      </c>
      <c r="C78" s="316"/>
      <c r="D78" s="96">
        <f t="shared" si="1"/>
        <v>0</v>
      </c>
      <c r="E78" s="42"/>
      <c r="F78" s="359" t="s">
        <v>112</v>
      </c>
      <c r="G78" s="360">
        <v>48</v>
      </c>
      <c r="H78" s="361"/>
      <c r="I78" s="329">
        <v>0</v>
      </c>
      <c r="J78" s="324"/>
      <c r="K78" s="397"/>
    </row>
    <row r="79" spans="1:11" x14ac:dyDescent="0.25">
      <c r="A79" s="93" t="s">
        <v>94</v>
      </c>
      <c r="B79" s="94">
        <v>60</v>
      </c>
      <c r="C79" s="316"/>
      <c r="D79" s="96">
        <f t="shared" si="1"/>
        <v>0</v>
      </c>
      <c r="E79" s="42"/>
      <c r="F79" s="359" t="s">
        <v>94</v>
      </c>
      <c r="G79" s="360">
        <v>60</v>
      </c>
      <c r="H79" s="361"/>
      <c r="I79" s="329">
        <v>0</v>
      </c>
      <c r="J79" s="324"/>
      <c r="K79" s="397"/>
    </row>
    <row r="80" spans="1:11" x14ac:dyDescent="0.25">
      <c r="A80" s="93" t="s">
        <v>94</v>
      </c>
      <c r="B80" s="94">
        <v>80</v>
      </c>
      <c r="C80" s="316"/>
      <c r="D80" s="96">
        <f t="shared" si="1"/>
        <v>0</v>
      </c>
      <c r="E80" s="42"/>
      <c r="F80" s="359" t="s">
        <v>94</v>
      </c>
      <c r="G80" s="360">
        <v>80</v>
      </c>
      <c r="H80" s="361"/>
      <c r="I80" s="329">
        <v>0</v>
      </c>
      <c r="J80" s="324"/>
      <c r="K80" s="397"/>
    </row>
    <row r="81" spans="1:11" x14ac:dyDescent="0.25">
      <c r="A81" s="93" t="s">
        <v>95</v>
      </c>
      <c r="B81" s="94">
        <v>24</v>
      </c>
      <c r="C81" s="316"/>
      <c r="D81" s="96">
        <f t="shared" si="1"/>
        <v>0</v>
      </c>
      <c r="E81" s="42"/>
      <c r="F81" s="359" t="s">
        <v>95</v>
      </c>
      <c r="G81" s="360">
        <v>24</v>
      </c>
      <c r="H81" s="361"/>
      <c r="I81" s="329">
        <v>0</v>
      </c>
      <c r="J81" s="324"/>
      <c r="K81" s="397"/>
    </row>
    <row r="82" spans="1:11" x14ac:dyDescent="0.25">
      <c r="A82" s="93" t="s">
        <v>96</v>
      </c>
      <c r="B82" s="94">
        <v>22</v>
      </c>
      <c r="C82" s="316"/>
      <c r="D82" s="96">
        <f t="shared" si="1"/>
        <v>0</v>
      </c>
      <c r="E82" s="42"/>
      <c r="F82" s="359" t="s">
        <v>96</v>
      </c>
      <c r="G82" s="360">
        <v>22</v>
      </c>
      <c r="H82" s="361"/>
      <c r="I82" s="329">
        <v>0</v>
      </c>
      <c r="J82" s="324"/>
      <c r="K82" s="397"/>
    </row>
    <row r="83" spans="1:11" x14ac:dyDescent="0.25">
      <c r="A83" s="93" t="s">
        <v>97</v>
      </c>
      <c r="B83" s="94">
        <v>18</v>
      </c>
      <c r="C83" s="316"/>
      <c r="D83" s="96">
        <f t="shared" si="1"/>
        <v>0</v>
      </c>
      <c r="E83" s="42"/>
      <c r="F83" s="359" t="s">
        <v>97</v>
      </c>
      <c r="G83" s="360">
        <v>18</v>
      </c>
      <c r="H83" s="361"/>
      <c r="I83" s="329">
        <v>0</v>
      </c>
      <c r="J83" s="324"/>
      <c r="K83" s="397"/>
    </row>
    <row r="84" spans="1:11" x14ac:dyDescent="0.25">
      <c r="A84" s="93" t="s">
        <v>98</v>
      </c>
      <c r="B84" s="94">
        <v>16</v>
      </c>
      <c r="C84" s="316"/>
      <c r="D84" s="96">
        <f t="shared" si="1"/>
        <v>0</v>
      </c>
      <c r="E84" s="42"/>
      <c r="F84" s="359" t="s">
        <v>98</v>
      </c>
      <c r="G84" s="360">
        <v>16</v>
      </c>
      <c r="H84" s="361"/>
      <c r="I84" s="329">
        <v>0</v>
      </c>
      <c r="J84" s="324"/>
      <c r="K84" s="397"/>
    </row>
    <row r="85" spans="1:11" x14ac:dyDescent="0.25">
      <c r="A85" s="93" t="s">
        <v>99</v>
      </c>
      <c r="B85" s="94">
        <v>14</v>
      </c>
      <c r="C85" s="316"/>
      <c r="D85" s="96">
        <f t="shared" si="1"/>
        <v>0</v>
      </c>
      <c r="E85" s="42"/>
      <c r="F85" s="359" t="s">
        <v>99</v>
      </c>
      <c r="G85" s="360">
        <v>14</v>
      </c>
      <c r="H85" s="361"/>
      <c r="I85" s="329">
        <v>0</v>
      </c>
      <c r="J85" s="324"/>
      <c r="K85" s="397"/>
    </row>
    <row r="86" spans="1:11" ht="15.75" thickBot="1" x14ac:dyDescent="0.3">
      <c r="A86" s="103" t="s">
        <v>100</v>
      </c>
      <c r="B86" s="104">
        <v>12</v>
      </c>
      <c r="C86" s="316"/>
      <c r="D86" s="96">
        <f t="shared" si="1"/>
        <v>0</v>
      </c>
      <c r="E86" s="42"/>
      <c r="F86" s="362" t="s">
        <v>100</v>
      </c>
      <c r="G86" s="363">
        <v>12</v>
      </c>
      <c r="H86" s="368"/>
      <c r="I86" s="329">
        <v>0</v>
      </c>
      <c r="J86" s="324"/>
      <c r="K86" s="397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369"/>
      <c r="G87" s="370"/>
      <c r="H87" s="351"/>
      <c r="I87" s="326" t="s">
        <v>50</v>
      </c>
      <c r="J87" s="340" t="s">
        <v>51</v>
      </c>
      <c r="K87" s="324"/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352" t="s">
        <v>48</v>
      </c>
      <c r="G88" s="364"/>
      <c r="H88" s="354"/>
      <c r="I88" s="387">
        <v>0</v>
      </c>
      <c r="J88" s="355">
        <v>0</v>
      </c>
      <c r="K88" s="324"/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356" t="s">
        <v>53</v>
      </c>
      <c r="G89" s="357">
        <v>21</v>
      </c>
      <c r="H89" s="358"/>
      <c r="I89" s="328">
        <v>0</v>
      </c>
      <c r="J89" s="324"/>
      <c r="K89" s="324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384" t="s">
        <v>101</v>
      </c>
      <c r="G90" s="385">
        <v>18</v>
      </c>
      <c r="H90" s="386"/>
      <c r="I90" s="329">
        <v>0</v>
      </c>
      <c r="J90" s="324"/>
      <c r="K90" s="324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359" t="s">
        <v>58</v>
      </c>
      <c r="G91" s="360">
        <v>20</v>
      </c>
      <c r="H91" s="361"/>
      <c r="I91" s="329">
        <v>0</v>
      </c>
      <c r="J91" s="324"/>
      <c r="K91" s="324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362" t="s">
        <v>102</v>
      </c>
      <c r="G92" s="363">
        <v>39</v>
      </c>
      <c r="H92" s="368"/>
      <c r="I92" s="331">
        <v>0</v>
      </c>
      <c r="J92" s="324"/>
      <c r="K92" s="324"/>
    </row>
    <row r="93" spans="1:11" ht="15.75" thickTop="1" x14ac:dyDescent="0.25">
      <c r="A93" s="42"/>
      <c r="B93" s="42"/>
      <c r="C93" s="116"/>
      <c r="D93" s="42"/>
      <c r="E93" s="42"/>
      <c r="F93" s="324"/>
      <c r="G93" s="324"/>
      <c r="H93" s="333"/>
      <c r="I93" s="324"/>
      <c r="J93" s="324"/>
      <c r="K93" s="324"/>
    </row>
    <row r="94" spans="1:11" x14ac:dyDescent="0.25">
      <c r="A94" s="42"/>
      <c r="B94" s="42"/>
      <c r="C94" s="116"/>
      <c r="D94" s="42"/>
      <c r="E94" s="42"/>
      <c r="F94" s="324"/>
      <c r="G94" s="324"/>
      <c r="H94" s="333"/>
      <c r="I94" s="324"/>
      <c r="J94" s="324"/>
      <c r="K94" s="324"/>
    </row>
    <row r="95" spans="1:11" x14ac:dyDescent="0.25">
      <c r="A95" s="42"/>
      <c r="B95" s="42"/>
      <c r="C95" s="116"/>
      <c r="D95" s="42"/>
      <c r="E95" s="42"/>
      <c r="F95" s="324"/>
      <c r="G95" s="324"/>
      <c r="H95" s="333"/>
      <c r="I95" s="324"/>
      <c r="J95" s="324"/>
      <c r="K95" s="324"/>
    </row>
  </sheetData>
  <mergeCells count="2">
    <mergeCell ref="A4:B4"/>
    <mergeCell ref="F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807C-8288-47BD-8A90-4856C255728F}">
  <dimension ref="A1:N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134" t="s">
        <v>16</v>
      </c>
      <c r="B1" s="211"/>
      <c r="C1" s="134"/>
      <c r="D1" s="135"/>
      <c r="E1" s="211"/>
      <c r="F1" s="211"/>
      <c r="G1" s="227" t="s">
        <v>16</v>
      </c>
      <c r="H1" s="228"/>
      <c r="I1" s="227"/>
      <c r="J1" s="229"/>
      <c r="K1" s="228"/>
      <c r="L1" s="228"/>
      <c r="M1" s="228"/>
      <c r="N1" s="228"/>
    </row>
    <row r="2" spans="1:14" x14ac:dyDescent="0.25">
      <c r="A2" s="216" t="s">
        <v>17</v>
      </c>
      <c r="B2" s="136"/>
      <c r="C2" s="137"/>
      <c r="D2" s="138"/>
      <c r="E2" s="211"/>
      <c r="F2" s="211"/>
      <c r="G2" s="309" t="s">
        <v>17</v>
      </c>
      <c r="H2" s="230"/>
      <c r="I2" s="231"/>
      <c r="J2" s="232"/>
      <c r="K2" s="228"/>
      <c r="L2" s="228"/>
      <c r="M2" s="228"/>
      <c r="N2" s="228"/>
    </row>
    <row r="3" spans="1:14" x14ac:dyDescent="0.25">
      <c r="A3" s="216" t="s">
        <v>18</v>
      </c>
      <c r="B3" s="136"/>
      <c r="C3" s="137"/>
      <c r="D3" s="138"/>
      <c r="E3" s="211"/>
      <c r="F3" s="211"/>
      <c r="G3" s="309" t="s">
        <v>18</v>
      </c>
      <c r="H3" s="230"/>
      <c r="I3" s="231"/>
      <c r="J3" s="232"/>
      <c r="K3" s="228"/>
      <c r="L3" s="228"/>
      <c r="M3" s="228"/>
      <c r="N3" s="228"/>
    </row>
    <row r="4" spans="1:14" x14ac:dyDescent="0.25">
      <c r="A4" s="893"/>
      <c r="B4" s="893"/>
      <c r="C4" s="139"/>
      <c r="D4" s="211"/>
      <c r="E4" s="211"/>
      <c r="F4" s="211"/>
      <c r="G4" s="893"/>
      <c r="H4" s="893"/>
      <c r="I4" s="233"/>
      <c r="J4" s="228"/>
      <c r="K4" s="228"/>
      <c r="L4" s="228"/>
      <c r="M4" s="228"/>
      <c r="N4" s="228"/>
    </row>
    <row r="5" spans="1:14" x14ac:dyDescent="0.25">
      <c r="A5" s="38" t="s">
        <v>19</v>
      </c>
      <c r="B5" s="39">
        <f>SUM(C30+C35+E37+E88)</f>
        <v>8211.6666666666661</v>
      </c>
      <c r="C5" s="40"/>
      <c r="D5" s="41" t="s">
        <v>20</v>
      </c>
      <c r="E5" s="211"/>
      <c r="F5" s="42"/>
      <c r="G5" s="247" t="s">
        <v>19</v>
      </c>
      <c r="H5" s="248">
        <v>8085.0000000000009</v>
      </c>
      <c r="I5" s="245"/>
      <c r="J5" s="300" t="s">
        <v>20</v>
      </c>
      <c r="K5" s="228"/>
      <c r="L5" s="235"/>
      <c r="M5" s="300"/>
      <c r="N5" s="235"/>
    </row>
    <row r="6" spans="1:14" x14ac:dyDescent="0.25">
      <c r="A6" s="43"/>
      <c r="B6" s="43"/>
      <c r="C6" s="40"/>
      <c r="D6" s="42"/>
      <c r="E6" s="211"/>
      <c r="F6" s="211"/>
      <c r="G6" s="293"/>
      <c r="H6" s="293"/>
      <c r="I6" s="245"/>
      <c r="J6" s="235"/>
      <c r="K6" s="228"/>
      <c r="L6" s="228"/>
      <c r="M6" s="228"/>
      <c r="N6" s="228"/>
    </row>
    <row r="7" spans="1:14" x14ac:dyDescent="0.25">
      <c r="A7" s="44" t="s">
        <v>21</v>
      </c>
      <c r="B7" s="45">
        <v>1400</v>
      </c>
      <c r="C7" s="46"/>
      <c r="D7" s="42"/>
      <c r="E7" s="211"/>
      <c r="F7" s="211"/>
      <c r="G7" s="249" t="s">
        <v>21</v>
      </c>
      <c r="H7" s="308">
        <v>1400</v>
      </c>
      <c r="I7" s="250"/>
      <c r="J7" s="235"/>
      <c r="K7" s="228"/>
      <c r="L7" s="228"/>
      <c r="M7" s="228"/>
      <c r="N7" s="228"/>
    </row>
    <row r="8" spans="1:14" x14ac:dyDescent="0.25">
      <c r="A8" s="44" t="s">
        <v>22</v>
      </c>
      <c r="B8" s="45">
        <v>725</v>
      </c>
      <c r="C8" s="46"/>
      <c r="D8" s="42"/>
      <c r="E8" s="211"/>
      <c r="F8" s="211"/>
      <c r="G8" s="249" t="s">
        <v>22</v>
      </c>
      <c r="H8" s="308">
        <v>725</v>
      </c>
      <c r="I8" s="250"/>
      <c r="J8" s="235"/>
      <c r="K8" s="228"/>
      <c r="L8" s="228"/>
      <c r="M8" s="228"/>
      <c r="N8" s="228"/>
    </row>
    <row r="9" spans="1:14" x14ac:dyDescent="0.25">
      <c r="A9" s="44" t="s">
        <v>23</v>
      </c>
      <c r="B9" s="45">
        <v>1500</v>
      </c>
      <c r="C9" s="46"/>
      <c r="D9" s="42"/>
      <c r="E9" s="211"/>
      <c r="F9" s="211"/>
      <c r="G9" s="249" t="s">
        <v>23</v>
      </c>
      <c r="H9" s="308">
        <v>1500</v>
      </c>
      <c r="I9" s="250"/>
      <c r="J9" s="235"/>
      <c r="K9" s="228"/>
      <c r="L9" s="228"/>
      <c r="M9" s="228"/>
      <c r="N9" s="228"/>
    </row>
    <row r="10" spans="1:14" x14ac:dyDescent="0.25">
      <c r="A10" s="44" t="s">
        <v>24</v>
      </c>
      <c r="B10" s="46"/>
      <c r="C10" s="46"/>
      <c r="D10" s="42"/>
      <c r="E10" s="211"/>
      <c r="F10" s="211"/>
      <c r="G10" s="249" t="s">
        <v>24</v>
      </c>
      <c r="H10" s="250"/>
      <c r="I10" s="250"/>
      <c r="J10" s="235"/>
      <c r="K10" s="228"/>
      <c r="L10" s="228"/>
      <c r="M10" s="228"/>
      <c r="N10" s="228"/>
    </row>
    <row r="11" spans="1:14" x14ac:dyDescent="0.25">
      <c r="A11" s="44" t="s">
        <v>25</v>
      </c>
      <c r="B11" s="46"/>
      <c r="C11" s="46"/>
      <c r="D11" s="42"/>
      <c r="E11" s="211"/>
      <c r="F11" s="211"/>
      <c r="G11" s="249" t="s">
        <v>25</v>
      </c>
      <c r="H11" s="250"/>
      <c r="I11" s="250"/>
      <c r="J11" s="235"/>
      <c r="K11" s="228"/>
      <c r="L11" s="228"/>
      <c r="M11" s="228"/>
      <c r="N11" s="228"/>
    </row>
    <row r="12" spans="1:14" x14ac:dyDescent="0.25">
      <c r="A12" s="140" t="s">
        <v>26</v>
      </c>
      <c r="B12" s="46"/>
      <c r="C12" s="46"/>
      <c r="D12" s="42"/>
      <c r="E12" s="211"/>
      <c r="F12" s="211"/>
      <c r="G12" s="234" t="s">
        <v>26</v>
      </c>
      <c r="H12" s="250"/>
      <c r="I12" s="250"/>
      <c r="J12" s="235"/>
      <c r="K12" s="228"/>
      <c r="L12" s="228"/>
      <c r="M12" s="228"/>
      <c r="N12" s="228"/>
    </row>
    <row r="13" spans="1:14" x14ac:dyDescent="0.25">
      <c r="A13" s="48" t="s">
        <v>27</v>
      </c>
      <c r="B13" s="46"/>
      <c r="C13" s="46"/>
      <c r="D13" s="42"/>
      <c r="E13" s="211"/>
      <c r="F13" s="211"/>
      <c r="G13" s="305" t="s">
        <v>27</v>
      </c>
      <c r="H13" s="250"/>
      <c r="I13" s="250"/>
      <c r="J13" s="235"/>
      <c r="K13" s="228"/>
      <c r="L13" s="228"/>
      <c r="M13" s="228"/>
      <c r="N13" s="228"/>
    </row>
    <row r="14" spans="1:14" x14ac:dyDescent="0.25">
      <c r="A14" s="44" t="s">
        <v>28</v>
      </c>
      <c r="B14" s="46"/>
      <c r="C14" s="46"/>
      <c r="D14" s="42"/>
      <c r="E14" s="211"/>
      <c r="F14" s="211"/>
      <c r="G14" s="249" t="s">
        <v>28</v>
      </c>
      <c r="H14" s="250"/>
      <c r="I14" s="250"/>
      <c r="J14" s="235"/>
      <c r="K14" s="228"/>
      <c r="L14" s="228"/>
      <c r="M14" s="228"/>
      <c r="N14" s="228"/>
    </row>
    <row r="15" spans="1:14" x14ac:dyDescent="0.25">
      <c r="A15" s="49" t="s">
        <v>29</v>
      </c>
      <c r="B15" s="224"/>
      <c r="C15" s="212"/>
      <c r="D15" s="212"/>
      <c r="E15" s="212"/>
      <c r="F15" s="211"/>
      <c r="G15" s="310" t="s">
        <v>29</v>
      </c>
      <c r="H15" s="313"/>
      <c r="I15" s="307"/>
      <c r="J15" s="307"/>
      <c r="K15" s="307"/>
      <c r="L15" s="228"/>
      <c r="M15" s="228"/>
      <c r="N15" s="235"/>
    </row>
    <row r="16" spans="1:14" x14ac:dyDescent="0.25">
      <c r="A16" s="48" t="s">
        <v>30</v>
      </c>
      <c r="B16" s="46"/>
      <c r="C16" s="46"/>
      <c r="D16" s="42"/>
      <c r="E16" s="211"/>
      <c r="F16" s="211"/>
      <c r="G16" s="305" t="s">
        <v>30</v>
      </c>
      <c r="H16" s="250"/>
      <c r="I16" s="250"/>
      <c r="J16" s="235"/>
      <c r="K16" s="228"/>
      <c r="L16" s="228"/>
      <c r="M16" s="228"/>
      <c r="N16" s="228"/>
    </row>
    <row r="17" spans="1:14" x14ac:dyDescent="0.25">
      <c r="A17" s="44" t="s">
        <v>31</v>
      </c>
      <c r="B17" s="46"/>
      <c r="C17" s="46"/>
      <c r="D17" s="42"/>
      <c r="E17" s="211"/>
      <c r="F17" s="211"/>
      <c r="G17" s="249" t="s">
        <v>31</v>
      </c>
      <c r="H17" s="250"/>
      <c r="I17" s="250"/>
      <c r="J17" s="235"/>
      <c r="K17" s="228"/>
      <c r="L17" s="228"/>
      <c r="M17" s="228"/>
      <c r="N17" s="228"/>
    </row>
    <row r="18" spans="1:14" x14ac:dyDescent="0.25">
      <c r="A18" s="49" t="s">
        <v>32</v>
      </c>
      <c r="B18" s="224"/>
      <c r="C18" s="212"/>
      <c r="D18" s="211"/>
      <c r="E18" s="212"/>
      <c r="F18" s="211"/>
      <c r="G18" s="310" t="s">
        <v>32</v>
      </c>
      <c r="H18" s="313"/>
      <c r="I18" s="307"/>
      <c r="J18" s="228"/>
      <c r="K18" s="307"/>
      <c r="L18" s="228"/>
      <c r="M18" s="228"/>
      <c r="N18" s="228"/>
    </row>
    <row r="19" spans="1:14" x14ac:dyDescent="0.25">
      <c r="A19" s="48" t="s">
        <v>33</v>
      </c>
      <c r="B19" s="46"/>
      <c r="C19" s="46"/>
      <c r="D19" s="42"/>
      <c r="E19" s="211"/>
      <c r="F19" s="211"/>
      <c r="G19" s="305" t="s">
        <v>33</v>
      </c>
      <c r="H19" s="250"/>
      <c r="I19" s="250"/>
      <c r="J19" s="235"/>
      <c r="K19" s="228"/>
      <c r="L19" s="228"/>
      <c r="M19" s="228"/>
      <c r="N19" s="228"/>
    </row>
    <row r="20" spans="1:14" x14ac:dyDescent="0.25">
      <c r="A20" s="44" t="s">
        <v>34</v>
      </c>
      <c r="B20" s="46">
        <v>3</v>
      </c>
      <c r="C20" s="46"/>
      <c r="D20" s="42"/>
      <c r="E20" s="211"/>
      <c r="F20" s="211"/>
      <c r="G20" s="249" t="s">
        <v>34</v>
      </c>
      <c r="H20" s="250">
        <v>3</v>
      </c>
      <c r="I20" s="250"/>
      <c r="J20" s="235"/>
      <c r="K20" s="228"/>
      <c r="L20" s="228"/>
      <c r="M20" s="228"/>
      <c r="N20" s="228"/>
    </row>
    <row r="21" spans="1:14" x14ac:dyDescent="0.25">
      <c r="A21" s="48" t="s">
        <v>35</v>
      </c>
      <c r="B21" s="46"/>
      <c r="C21" s="46"/>
      <c r="D21" s="42"/>
      <c r="E21" s="211"/>
      <c r="F21" s="211"/>
      <c r="G21" s="305" t="s">
        <v>35</v>
      </c>
      <c r="H21" s="250"/>
      <c r="I21" s="250"/>
      <c r="J21" s="235"/>
      <c r="K21" s="228"/>
      <c r="L21" s="228"/>
      <c r="M21" s="228"/>
      <c r="N21" s="228"/>
    </row>
    <row r="22" spans="1:14" ht="15.75" thickBot="1" x14ac:dyDescent="0.3">
      <c r="A22" s="43"/>
      <c r="B22" s="43"/>
      <c r="C22" s="40"/>
      <c r="D22" s="42"/>
      <c r="E22" s="211"/>
      <c r="F22" s="211"/>
      <c r="G22" s="293"/>
      <c r="H22" s="293"/>
      <c r="I22" s="245"/>
      <c r="J22" s="235"/>
      <c r="K22" s="228"/>
      <c r="L22" s="228"/>
      <c r="M22" s="228"/>
      <c r="N22" s="228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251" t="s">
        <v>36</v>
      </c>
      <c r="H23" s="252" t="s">
        <v>37</v>
      </c>
      <c r="I23" s="253" t="s">
        <v>38</v>
      </c>
      <c r="J23" s="235"/>
      <c r="K23" s="235"/>
      <c r="L23" s="235"/>
      <c r="M23" s="235"/>
      <c r="N23" s="235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294" t="s">
        <v>39</v>
      </c>
      <c r="H24" s="254">
        <v>0</v>
      </c>
      <c r="I24" s="296">
        <v>0</v>
      </c>
      <c r="J24" s="235"/>
      <c r="K24" s="235"/>
      <c r="L24" s="235"/>
      <c r="M24" s="235"/>
      <c r="N24" s="235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311" t="s">
        <v>40</v>
      </c>
      <c r="H25" s="291">
        <v>0</v>
      </c>
      <c r="I25" s="288">
        <v>0</v>
      </c>
      <c r="J25" s="235"/>
      <c r="K25" s="235"/>
      <c r="L25" s="235"/>
      <c r="M25" s="235"/>
      <c r="N25" s="235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244" t="s">
        <v>41</v>
      </c>
      <c r="H26" s="291">
        <v>0</v>
      </c>
      <c r="I26" s="292">
        <v>0</v>
      </c>
      <c r="J26" s="235"/>
      <c r="K26" s="235"/>
      <c r="L26" s="235"/>
      <c r="M26" s="235"/>
      <c r="N26" s="235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312" t="s">
        <v>42</v>
      </c>
      <c r="H27" s="291">
        <v>0</v>
      </c>
      <c r="I27" s="292">
        <v>0</v>
      </c>
      <c r="J27" s="235"/>
      <c r="K27" s="235"/>
      <c r="L27" s="235"/>
      <c r="M27" s="235"/>
      <c r="N27" s="235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290" t="s">
        <v>43</v>
      </c>
      <c r="H28" s="291">
        <v>0</v>
      </c>
      <c r="I28" s="292">
        <v>0</v>
      </c>
      <c r="J28" s="235"/>
      <c r="K28" s="235"/>
      <c r="L28" s="235"/>
      <c r="M28" s="235"/>
      <c r="N28" s="235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286" t="s">
        <v>44</v>
      </c>
      <c r="H29" s="287">
        <v>0</v>
      </c>
      <c r="I29" s="288">
        <v>0</v>
      </c>
      <c r="J29" s="235"/>
      <c r="K29" s="235"/>
      <c r="L29" s="235"/>
      <c r="M29" s="235"/>
      <c r="N29" s="235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255"/>
      <c r="H30" s="256" t="s">
        <v>45</v>
      </c>
      <c r="I30" s="257">
        <v>0</v>
      </c>
      <c r="J30" s="235"/>
      <c r="K30" s="235"/>
      <c r="L30" s="235"/>
      <c r="M30" s="235"/>
      <c r="N30" s="235"/>
    </row>
    <row r="31" spans="1:14" ht="16.5" thickTop="1" thickBot="1" x14ac:dyDescent="0.3">
      <c r="A31" s="70"/>
      <c r="B31" s="71"/>
      <c r="C31" s="72"/>
      <c r="D31" s="42"/>
      <c r="E31" s="42"/>
      <c r="F31" s="42"/>
      <c r="G31" s="258"/>
      <c r="H31" s="259"/>
      <c r="I31" s="260"/>
      <c r="J31" s="235"/>
      <c r="K31" s="235"/>
      <c r="L31" s="235"/>
      <c r="M31" s="235"/>
      <c r="N31" s="235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261" t="s">
        <v>46</v>
      </c>
      <c r="H32" s="252" t="s">
        <v>47</v>
      </c>
      <c r="I32" s="253" t="s">
        <v>38</v>
      </c>
      <c r="J32" s="235"/>
      <c r="K32" s="236"/>
      <c r="L32" s="237"/>
      <c r="M32" s="237"/>
      <c r="N32" s="237"/>
    </row>
    <row r="33" spans="1:12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294" t="s">
        <v>48</v>
      </c>
      <c r="H33" s="295">
        <v>0</v>
      </c>
      <c r="I33" s="296">
        <v>0</v>
      </c>
      <c r="J33" s="235"/>
      <c r="K33" s="236"/>
      <c r="L33" s="237"/>
    </row>
    <row r="34" spans="1:12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297" t="s">
        <v>49</v>
      </c>
      <c r="H34" s="298">
        <v>0</v>
      </c>
      <c r="I34" s="306">
        <v>0</v>
      </c>
      <c r="J34" s="235"/>
      <c r="K34" s="236"/>
      <c r="L34" s="237"/>
    </row>
    <row r="35" spans="1:12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255"/>
      <c r="H35" s="256" t="s">
        <v>45</v>
      </c>
      <c r="I35" s="257">
        <v>0</v>
      </c>
      <c r="J35" s="235"/>
      <c r="K35" s="235"/>
      <c r="L35" s="235"/>
    </row>
    <row r="36" spans="1:12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262"/>
      <c r="H36" s="263"/>
      <c r="I36" s="264"/>
      <c r="J36" s="238" t="s">
        <v>50</v>
      </c>
      <c r="K36" s="253" t="s">
        <v>51</v>
      </c>
      <c r="L36" s="235"/>
    </row>
    <row r="37" spans="1:12" ht="16.5" thickTop="1" thickBot="1" x14ac:dyDescent="0.3">
      <c r="A37" s="84" t="s">
        <v>52</v>
      </c>
      <c r="B37" s="85"/>
      <c r="C37" s="86">
        <f>SUM(C38:C86)</f>
        <v>231</v>
      </c>
      <c r="D37" s="87">
        <f>SUM(D38:D86)</f>
        <v>5.8654761904761905</v>
      </c>
      <c r="E37" s="88">
        <f>D37*B7</f>
        <v>8211.6666666666661</v>
      </c>
      <c r="F37" s="42"/>
      <c r="G37" s="265" t="s">
        <v>52</v>
      </c>
      <c r="H37" s="266"/>
      <c r="I37" s="299">
        <v>231</v>
      </c>
      <c r="J37" s="239">
        <v>5.7750000000000004</v>
      </c>
      <c r="K37" s="268">
        <v>8085.0000000000009</v>
      </c>
      <c r="L37" s="235"/>
    </row>
    <row r="38" spans="1:12" ht="15.75" thickTop="1" x14ac:dyDescent="0.25">
      <c r="A38" s="89" t="s">
        <v>53</v>
      </c>
      <c r="B38" s="90">
        <v>21</v>
      </c>
      <c r="C38" s="246">
        <v>4</v>
      </c>
      <c r="D38" s="92">
        <f>C38/B38</f>
        <v>0.19047619047619047</v>
      </c>
      <c r="E38" s="42"/>
      <c r="F38" s="42"/>
      <c r="G38" s="269" t="s">
        <v>53</v>
      </c>
      <c r="H38" s="270">
        <v>21</v>
      </c>
      <c r="I38" s="271"/>
      <c r="J38" s="240">
        <v>0</v>
      </c>
      <c r="K38" s="235"/>
      <c r="L38" s="235">
        <v>4</v>
      </c>
    </row>
    <row r="39" spans="1:12" x14ac:dyDescent="0.25">
      <c r="A39" s="93" t="s">
        <v>54</v>
      </c>
      <c r="B39" s="94">
        <v>18</v>
      </c>
      <c r="C39" s="246"/>
      <c r="D39" s="96">
        <f>C39/B39</f>
        <v>0</v>
      </c>
      <c r="E39" s="42"/>
      <c r="F39" s="42"/>
      <c r="G39" s="272" t="s">
        <v>54</v>
      </c>
      <c r="H39" s="273">
        <v>18</v>
      </c>
      <c r="I39" s="274"/>
      <c r="J39" s="241">
        <v>0</v>
      </c>
      <c r="K39" s="235"/>
      <c r="L39" s="235"/>
    </row>
    <row r="40" spans="1:12" x14ac:dyDescent="0.25">
      <c r="A40" s="93" t="s">
        <v>55</v>
      </c>
      <c r="B40" s="94">
        <v>28</v>
      </c>
      <c r="C40" s="246"/>
      <c r="D40" s="96">
        <f>C40/B40</f>
        <v>0</v>
      </c>
      <c r="E40" s="42"/>
      <c r="F40" s="42"/>
      <c r="G40" s="272" t="s">
        <v>55</v>
      </c>
      <c r="H40" s="273">
        <v>28</v>
      </c>
      <c r="I40" s="274"/>
      <c r="J40" s="241">
        <v>0</v>
      </c>
      <c r="K40" s="235"/>
      <c r="L40" s="235"/>
    </row>
    <row r="41" spans="1:12" x14ac:dyDescent="0.25">
      <c r="A41" s="93" t="s">
        <v>56</v>
      </c>
      <c r="B41" s="94">
        <v>55</v>
      </c>
      <c r="C41" s="246"/>
      <c r="D41" s="96">
        <f>C41/B41</f>
        <v>0</v>
      </c>
      <c r="E41" s="42"/>
      <c r="F41" s="42"/>
      <c r="G41" s="272" t="s">
        <v>56</v>
      </c>
      <c r="H41" s="273">
        <v>55</v>
      </c>
      <c r="I41" s="274"/>
      <c r="J41" s="241">
        <v>0</v>
      </c>
      <c r="K41" s="235"/>
      <c r="L41" s="235"/>
    </row>
    <row r="42" spans="1:12" x14ac:dyDescent="0.25">
      <c r="A42" s="93" t="s">
        <v>57</v>
      </c>
      <c r="B42" s="94">
        <v>24</v>
      </c>
      <c r="C42" s="246"/>
      <c r="D42" s="96">
        <f t="shared" ref="D42:D62" si="0">C42/B42</f>
        <v>0</v>
      </c>
      <c r="E42" s="42"/>
      <c r="F42" s="42"/>
      <c r="G42" s="272" t="s">
        <v>57</v>
      </c>
      <c r="H42" s="273">
        <v>24</v>
      </c>
      <c r="I42" s="274"/>
      <c r="J42" s="241">
        <v>0</v>
      </c>
      <c r="K42" s="235"/>
      <c r="L42" s="235"/>
    </row>
    <row r="43" spans="1:12" x14ac:dyDescent="0.25">
      <c r="A43" s="93" t="s">
        <v>58</v>
      </c>
      <c r="B43" s="94">
        <v>20</v>
      </c>
      <c r="C43" s="246"/>
      <c r="D43" s="97">
        <f>C43/B43</f>
        <v>0</v>
      </c>
      <c r="E43" s="42"/>
      <c r="F43" s="42"/>
      <c r="G43" s="272" t="s">
        <v>58</v>
      </c>
      <c r="H43" s="273">
        <v>20</v>
      </c>
      <c r="I43" s="274"/>
      <c r="J43" s="242">
        <v>0</v>
      </c>
      <c r="K43" s="235"/>
      <c r="L43" s="235"/>
    </row>
    <row r="44" spans="1:12" x14ac:dyDescent="0.25">
      <c r="A44" s="98" t="s">
        <v>59</v>
      </c>
      <c r="B44" s="99">
        <v>30</v>
      </c>
      <c r="C44" s="246"/>
      <c r="D44" s="97">
        <f>C44/B44</f>
        <v>0</v>
      </c>
      <c r="E44" s="42"/>
      <c r="F44" s="42"/>
      <c r="G44" s="278" t="s">
        <v>59</v>
      </c>
      <c r="H44" s="279">
        <v>30</v>
      </c>
      <c r="I44" s="280"/>
      <c r="J44" s="242">
        <v>0</v>
      </c>
      <c r="K44" s="235"/>
      <c r="L44" s="235"/>
    </row>
    <row r="45" spans="1:12" x14ac:dyDescent="0.25">
      <c r="A45" s="93" t="s">
        <v>60</v>
      </c>
      <c r="B45" s="94">
        <v>14</v>
      </c>
      <c r="C45" s="246"/>
      <c r="D45" s="96">
        <f t="shared" si="0"/>
        <v>0</v>
      </c>
      <c r="E45" s="42"/>
      <c r="F45" s="42"/>
      <c r="G45" s="272" t="s">
        <v>60</v>
      </c>
      <c r="H45" s="273">
        <v>14</v>
      </c>
      <c r="I45" s="274"/>
      <c r="J45" s="241">
        <v>0</v>
      </c>
      <c r="K45" s="235"/>
      <c r="L45" s="235"/>
    </row>
    <row r="46" spans="1:12" x14ac:dyDescent="0.25">
      <c r="A46" s="93" t="s">
        <v>61</v>
      </c>
      <c r="B46" s="94">
        <v>19</v>
      </c>
      <c r="C46" s="246"/>
      <c r="D46" s="96">
        <f t="shared" si="0"/>
        <v>0</v>
      </c>
      <c r="E46" s="42"/>
      <c r="F46" s="42"/>
      <c r="G46" s="272" t="s">
        <v>61</v>
      </c>
      <c r="H46" s="273">
        <v>19</v>
      </c>
      <c r="I46" s="274"/>
      <c r="J46" s="241">
        <v>0</v>
      </c>
      <c r="K46" s="235"/>
      <c r="L46" s="235"/>
    </row>
    <row r="47" spans="1:12" x14ac:dyDescent="0.25">
      <c r="A47" s="93" t="s">
        <v>62</v>
      </c>
      <c r="B47" s="94">
        <v>20</v>
      </c>
      <c r="C47" s="246"/>
      <c r="D47" s="96">
        <f t="shared" si="0"/>
        <v>0</v>
      </c>
      <c r="E47" s="42"/>
      <c r="F47" s="42"/>
      <c r="G47" s="272" t="s">
        <v>62</v>
      </c>
      <c r="H47" s="273">
        <v>20</v>
      </c>
      <c r="I47" s="274"/>
      <c r="J47" s="241">
        <v>0</v>
      </c>
      <c r="K47" s="235"/>
      <c r="L47" s="235"/>
    </row>
    <row r="48" spans="1:12" x14ac:dyDescent="0.25">
      <c r="A48" s="93" t="s">
        <v>63</v>
      </c>
      <c r="B48" s="94">
        <v>21</v>
      </c>
      <c r="C48" s="246"/>
      <c r="D48" s="96">
        <f t="shared" si="0"/>
        <v>0</v>
      </c>
      <c r="E48" s="42"/>
      <c r="F48" s="42"/>
      <c r="G48" s="272" t="s">
        <v>63</v>
      </c>
      <c r="H48" s="273">
        <v>21</v>
      </c>
      <c r="I48" s="274"/>
      <c r="J48" s="241">
        <v>0</v>
      </c>
      <c r="K48" s="235"/>
      <c r="L48" s="235"/>
    </row>
    <row r="49" spans="1:12" x14ac:dyDescent="0.25">
      <c r="A49" s="93" t="s">
        <v>64</v>
      </c>
      <c r="B49" s="94">
        <v>22</v>
      </c>
      <c r="C49" s="246"/>
      <c r="D49" s="96">
        <f t="shared" si="0"/>
        <v>0</v>
      </c>
      <c r="E49" s="42"/>
      <c r="F49" s="42"/>
      <c r="G49" s="272" t="s">
        <v>64</v>
      </c>
      <c r="H49" s="273">
        <v>22</v>
      </c>
      <c r="I49" s="274"/>
      <c r="J49" s="241">
        <v>0</v>
      </c>
      <c r="K49" s="235"/>
      <c r="L49" s="235"/>
    </row>
    <row r="50" spans="1:12" x14ac:dyDescent="0.25">
      <c r="A50" s="93" t="s">
        <v>65</v>
      </c>
      <c r="B50" s="94">
        <v>30</v>
      </c>
      <c r="C50" s="246"/>
      <c r="D50" s="96">
        <f t="shared" si="0"/>
        <v>0</v>
      </c>
      <c r="E50" s="42"/>
      <c r="F50" s="42"/>
      <c r="G50" s="272" t="s">
        <v>65</v>
      </c>
      <c r="H50" s="273">
        <v>30</v>
      </c>
      <c r="I50" s="274"/>
      <c r="J50" s="241">
        <v>0</v>
      </c>
      <c r="K50" s="235"/>
      <c r="L50" s="235"/>
    </row>
    <row r="51" spans="1:12" x14ac:dyDescent="0.25">
      <c r="A51" s="93" t="s">
        <v>66</v>
      </c>
      <c r="B51" s="94">
        <v>32</v>
      </c>
      <c r="C51" s="246"/>
      <c r="D51" s="96">
        <f t="shared" si="0"/>
        <v>0</v>
      </c>
      <c r="E51" s="42"/>
      <c r="F51" s="42"/>
      <c r="G51" s="272" t="s">
        <v>66</v>
      </c>
      <c r="H51" s="273">
        <v>32</v>
      </c>
      <c r="I51" s="274"/>
      <c r="J51" s="241">
        <v>0</v>
      </c>
      <c r="K51" s="235"/>
      <c r="L51" s="235"/>
    </row>
    <row r="52" spans="1:12" x14ac:dyDescent="0.25">
      <c r="A52" s="93" t="s">
        <v>67</v>
      </c>
      <c r="B52" s="94">
        <v>35</v>
      </c>
      <c r="C52" s="246"/>
      <c r="D52" s="96">
        <f t="shared" si="0"/>
        <v>0</v>
      </c>
      <c r="E52" s="42"/>
      <c r="F52" s="42"/>
      <c r="G52" s="272" t="s">
        <v>67</v>
      </c>
      <c r="H52" s="273">
        <v>35</v>
      </c>
      <c r="I52" s="274"/>
      <c r="J52" s="241">
        <v>0</v>
      </c>
      <c r="K52" s="235"/>
      <c r="L52" s="235"/>
    </row>
    <row r="53" spans="1:12" x14ac:dyDescent="0.25">
      <c r="A53" s="93" t="s">
        <v>68</v>
      </c>
      <c r="B53" s="94">
        <v>50</v>
      </c>
      <c r="C53" s="246"/>
      <c r="D53" s="96">
        <f t="shared" si="0"/>
        <v>0</v>
      </c>
      <c r="E53" s="42"/>
      <c r="F53" s="42"/>
      <c r="G53" s="272" t="s">
        <v>68</v>
      </c>
      <c r="H53" s="273">
        <v>50</v>
      </c>
      <c r="I53" s="274"/>
      <c r="J53" s="241">
        <v>0</v>
      </c>
      <c r="K53" s="235"/>
      <c r="L53" s="235"/>
    </row>
    <row r="54" spans="1:12" x14ac:dyDescent="0.25">
      <c r="A54" s="93" t="s">
        <v>69</v>
      </c>
      <c r="B54" s="94">
        <v>72</v>
      </c>
      <c r="C54" s="246"/>
      <c r="D54" s="96">
        <f t="shared" si="0"/>
        <v>0</v>
      </c>
      <c r="E54" s="42"/>
      <c r="F54" s="42"/>
      <c r="G54" s="272" t="s">
        <v>69</v>
      </c>
      <c r="H54" s="273">
        <v>72</v>
      </c>
      <c r="I54" s="274"/>
      <c r="J54" s="241">
        <v>0</v>
      </c>
      <c r="K54" s="235"/>
      <c r="L54" s="235"/>
    </row>
    <row r="55" spans="1:12" x14ac:dyDescent="0.25">
      <c r="A55" s="93" t="s">
        <v>70</v>
      </c>
      <c r="B55" s="94">
        <v>80</v>
      </c>
      <c r="C55" s="246"/>
      <c r="D55" s="96">
        <f t="shared" si="0"/>
        <v>0</v>
      </c>
      <c r="E55" s="42"/>
      <c r="F55" s="42"/>
      <c r="G55" s="272" t="s">
        <v>70</v>
      </c>
      <c r="H55" s="273">
        <v>80</v>
      </c>
      <c r="I55" s="274"/>
      <c r="J55" s="241">
        <v>0</v>
      </c>
      <c r="K55" s="235"/>
      <c r="L55" s="235"/>
    </row>
    <row r="56" spans="1:12" x14ac:dyDescent="0.25">
      <c r="A56" s="93" t="s">
        <v>71</v>
      </c>
      <c r="B56" s="94">
        <v>40</v>
      </c>
      <c r="C56" s="246"/>
      <c r="D56" s="96">
        <f t="shared" si="0"/>
        <v>0</v>
      </c>
      <c r="E56" s="42"/>
      <c r="F56" s="42"/>
      <c r="G56" s="272" t="s">
        <v>71</v>
      </c>
      <c r="H56" s="273">
        <v>40</v>
      </c>
      <c r="I56" s="274"/>
      <c r="J56" s="241">
        <v>0</v>
      </c>
      <c r="K56" s="235"/>
      <c r="L56" s="235"/>
    </row>
    <row r="57" spans="1:12" x14ac:dyDescent="0.25">
      <c r="A57" s="93" t="s">
        <v>72</v>
      </c>
      <c r="B57" s="94">
        <v>40</v>
      </c>
      <c r="C57" s="246">
        <v>227</v>
      </c>
      <c r="D57" s="96">
        <f t="shared" si="0"/>
        <v>5.6749999999999998</v>
      </c>
      <c r="E57" s="42"/>
      <c r="F57" s="42"/>
      <c r="G57" s="272" t="s">
        <v>72</v>
      </c>
      <c r="H57" s="273">
        <v>40</v>
      </c>
      <c r="I57" s="274">
        <v>231</v>
      </c>
      <c r="J57" s="241">
        <v>5.7750000000000004</v>
      </c>
      <c r="K57" s="235"/>
      <c r="L57" s="235">
        <v>227</v>
      </c>
    </row>
    <row r="58" spans="1:12" x14ac:dyDescent="0.25">
      <c r="A58" s="93" t="s">
        <v>73</v>
      </c>
      <c r="B58" s="94">
        <v>10</v>
      </c>
      <c r="C58" s="246"/>
      <c r="D58" s="96">
        <f t="shared" si="0"/>
        <v>0</v>
      </c>
      <c r="E58" s="42"/>
      <c r="F58" s="42"/>
      <c r="G58" s="272" t="s">
        <v>73</v>
      </c>
      <c r="H58" s="273">
        <v>10</v>
      </c>
      <c r="I58" s="281"/>
      <c r="J58" s="241">
        <v>0</v>
      </c>
      <c r="K58" s="235"/>
      <c r="L58" s="235"/>
    </row>
    <row r="59" spans="1:12" x14ac:dyDescent="0.25">
      <c r="A59" s="93" t="s">
        <v>74</v>
      </c>
      <c r="B59" s="94">
        <v>12</v>
      </c>
      <c r="C59" s="246"/>
      <c r="D59" s="96">
        <f t="shared" si="0"/>
        <v>0</v>
      </c>
      <c r="E59" s="42"/>
      <c r="F59" s="42"/>
      <c r="G59" s="272" t="s">
        <v>74</v>
      </c>
      <c r="H59" s="273">
        <v>12</v>
      </c>
      <c r="I59" s="281"/>
      <c r="J59" s="241">
        <v>0</v>
      </c>
      <c r="K59" s="235"/>
      <c r="L59" s="235"/>
    </row>
    <row r="60" spans="1:12" x14ac:dyDescent="0.25">
      <c r="A60" s="93" t="s">
        <v>75</v>
      </c>
      <c r="B60" s="94">
        <v>14</v>
      </c>
      <c r="C60" s="246"/>
      <c r="D60" s="96">
        <f t="shared" si="0"/>
        <v>0</v>
      </c>
      <c r="E60" s="42"/>
      <c r="F60" s="42"/>
      <c r="G60" s="272" t="s">
        <v>75</v>
      </c>
      <c r="H60" s="273">
        <v>14</v>
      </c>
      <c r="I60" s="281"/>
      <c r="J60" s="241">
        <v>0</v>
      </c>
      <c r="K60" s="235"/>
      <c r="L60" s="235"/>
    </row>
    <row r="61" spans="1:12" x14ac:dyDescent="0.25">
      <c r="A61" s="93" t="s">
        <v>76</v>
      </c>
      <c r="B61" s="94">
        <v>16</v>
      </c>
      <c r="C61" s="246"/>
      <c r="D61" s="96">
        <f t="shared" si="0"/>
        <v>0</v>
      </c>
      <c r="E61" s="42"/>
      <c r="F61" s="42"/>
      <c r="G61" s="272" t="s">
        <v>76</v>
      </c>
      <c r="H61" s="273">
        <v>16</v>
      </c>
      <c r="I61" s="281"/>
      <c r="J61" s="241">
        <v>0</v>
      </c>
      <c r="K61" s="235"/>
      <c r="L61" s="235"/>
    </row>
    <row r="62" spans="1:12" x14ac:dyDescent="0.25">
      <c r="A62" s="98" t="s">
        <v>77</v>
      </c>
      <c r="B62" s="99">
        <v>26</v>
      </c>
      <c r="C62" s="246"/>
      <c r="D62" s="97">
        <f t="shared" si="0"/>
        <v>0</v>
      </c>
      <c r="E62" s="42"/>
      <c r="F62" s="42"/>
      <c r="G62" s="278" t="s">
        <v>77</v>
      </c>
      <c r="H62" s="279">
        <v>26</v>
      </c>
      <c r="I62" s="289"/>
      <c r="J62" s="242">
        <v>0</v>
      </c>
      <c r="K62" s="235"/>
      <c r="L62" s="235"/>
    </row>
    <row r="63" spans="1:12" x14ac:dyDescent="0.25">
      <c r="A63" s="93" t="s">
        <v>78</v>
      </c>
      <c r="B63" s="94">
        <v>80</v>
      </c>
      <c r="C63" s="246"/>
      <c r="D63" s="96">
        <f>C63/B63</f>
        <v>0</v>
      </c>
      <c r="E63" s="42"/>
      <c r="F63" s="42"/>
      <c r="G63" s="272" t="s">
        <v>78</v>
      </c>
      <c r="H63" s="273">
        <v>80</v>
      </c>
      <c r="I63" s="274"/>
      <c r="J63" s="241">
        <v>0</v>
      </c>
      <c r="K63" s="235"/>
      <c r="L63" s="235"/>
    </row>
    <row r="64" spans="1:12" x14ac:dyDescent="0.25">
      <c r="A64" s="93" t="s">
        <v>79</v>
      </c>
      <c r="B64" s="94">
        <v>72</v>
      </c>
      <c r="C64" s="246"/>
      <c r="D64" s="96">
        <f t="shared" ref="D64:D86" si="1">C64/B64</f>
        <v>0</v>
      </c>
      <c r="E64" s="42"/>
      <c r="F64" s="42"/>
      <c r="G64" s="272" t="s">
        <v>79</v>
      </c>
      <c r="H64" s="273">
        <v>72</v>
      </c>
      <c r="I64" s="274"/>
      <c r="J64" s="241">
        <v>0</v>
      </c>
      <c r="K64" s="235"/>
      <c r="L64" s="235"/>
    </row>
    <row r="65" spans="1:10" x14ac:dyDescent="0.25">
      <c r="A65" s="93" t="s">
        <v>80</v>
      </c>
      <c r="B65" s="94">
        <v>40</v>
      </c>
      <c r="C65" s="226"/>
      <c r="D65" s="96">
        <f t="shared" si="1"/>
        <v>0</v>
      </c>
      <c r="E65" s="42"/>
      <c r="F65" s="42"/>
      <c r="G65" s="272" t="s">
        <v>80</v>
      </c>
      <c r="H65" s="273">
        <v>40</v>
      </c>
      <c r="I65" s="274"/>
      <c r="J65" s="241">
        <v>0</v>
      </c>
    </row>
    <row r="66" spans="1:10" x14ac:dyDescent="0.25">
      <c r="A66" s="93" t="s">
        <v>81</v>
      </c>
      <c r="B66" s="94">
        <v>38</v>
      </c>
      <c r="C66" s="226"/>
      <c r="D66" s="96">
        <f t="shared" si="1"/>
        <v>0</v>
      </c>
      <c r="E66" s="42"/>
      <c r="F66" s="42"/>
      <c r="G66" s="272" t="s">
        <v>81</v>
      </c>
      <c r="H66" s="273">
        <v>38</v>
      </c>
      <c r="I66" s="274"/>
      <c r="J66" s="241">
        <v>0</v>
      </c>
    </row>
    <row r="67" spans="1:10" x14ac:dyDescent="0.25">
      <c r="A67" s="93" t="s">
        <v>82</v>
      </c>
      <c r="B67" s="94">
        <v>56</v>
      </c>
      <c r="C67" s="226"/>
      <c r="D67" s="96">
        <f>C67/B67</f>
        <v>0</v>
      </c>
      <c r="E67" s="42"/>
      <c r="F67" s="42"/>
      <c r="G67" s="272" t="s">
        <v>82</v>
      </c>
      <c r="H67" s="273">
        <v>56</v>
      </c>
      <c r="I67" s="274"/>
      <c r="J67" s="241">
        <v>0</v>
      </c>
    </row>
    <row r="68" spans="1:10" x14ac:dyDescent="0.25">
      <c r="A68" s="93" t="s">
        <v>83</v>
      </c>
      <c r="B68" s="94">
        <v>56</v>
      </c>
      <c r="C68" s="226"/>
      <c r="D68" s="96">
        <f t="shared" si="1"/>
        <v>0</v>
      </c>
      <c r="E68" s="42"/>
      <c r="F68" s="42"/>
      <c r="G68" s="272" t="s">
        <v>83</v>
      </c>
      <c r="H68" s="273">
        <v>56</v>
      </c>
      <c r="I68" s="274"/>
      <c r="J68" s="241">
        <v>0</v>
      </c>
    </row>
    <row r="69" spans="1:10" x14ac:dyDescent="0.25">
      <c r="A69" s="93" t="s">
        <v>84</v>
      </c>
      <c r="B69" s="94">
        <v>37</v>
      </c>
      <c r="C69" s="226"/>
      <c r="D69" s="96">
        <f t="shared" si="1"/>
        <v>0</v>
      </c>
      <c r="E69" s="42"/>
      <c r="F69" s="42"/>
      <c r="G69" s="272" t="s">
        <v>84</v>
      </c>
      <c r="H69" s="273">
        <v>37</v>
      </c>
      <c r="I69" s="274"/>
      <c r="J69" s="241">
        <v>0</v>
      </c>
    </row>
    <row r="70" spans="1:10" x14ac:dyDescent="0.25">
      <c r="A70" s="93" t="s">
        <v>85</v>
      </c>
      <c r="B70" s="94">
        <v>28</v>
      </c>
      <c r="C70" s="226"/>
      <c r="D70" s="96">
        <f t="shared" si="1"/>
        <v>0</v>
      </c>
      <c r="E70" s="42"/>
      <c r="F70" s="42"/>
      <c r="G70" s="272" t="s">
        <v>85</v>
      </c>
      <c r="H70" s="273">
        <v>28</v>
      </c>
      <c r="I70" s="274"/>
      <c r="J70" s="241">
        <v>0</v>
      </c>
    </row>
    <row r="71" spans="1:10" x14ac:dyDescent="0.25">
      <c r="A71" s="98" t="s">
        <v>86</v>
      </c>
      <c r="B71" s="99">
        <v>18</v>
      </c>
      <c r="C71" s="226"/>
      <c r="D71" s="96">
        <f t="shared" si="1"/>
        <v>0</v>
      </c>
      <c r="E71" s="42"/>
      <c r="F71" s="42"/>
      <c r="G71" s="278" t="s">
        <v>86</v>
      </c>
      <c r="H71" s="279">
        <v>18</v>
      </c>
      <c r="I71" s="280"/>
      <c r="J71" s="241">
        <v>0</v>
      </c>
    </row>
    <row r="72" spans="1:10" x14ac:dyDescent="0.25">
      <c r="A72" s="93" t="s">
        <v>87</v>
      </c>
      <c r="B72" s="94">
        <v>144</v>
      </c>
      <c r="C72" s="226"/>
      <c r="D72" s="96">
        <f t="shared" si="1"/>
        <v>0</v>
      </c>
      <c r="E72" s="42"/>
      <c r="F72" s="42"/>
      <c r="G72" s="272" t="s">
        <v>87</v>
      </c>
      <c r="H72" s="273">
        <v>144</v>
      </c>
      <c r="I72" s="274"/>
      <c r="J72" s="241">
        <v>0</v>
      </c>
    </row>
    <row r="73" spans="1:10" x14ac:dyDescent="0.25">
      <c r="A73" s="93" t="s">
        <v>88</v>
      </c>
      <c r="B73" s="94">
        <v>72</v>
      </c>
      <c r="C73" s="226"/>
      <c r="D73" s="96">
        <f>C73/B73</f>
        <v>0</v>
      </c>
      <c r="E73" s="42"/>
      <c r="F73" s="42"/>
      <c r="G73" s="272" t="s">
        <v>88</v>
      </c>
      <c r="H73" s="273">
        <v>72</v>
      </c>
      <c r="I73" s="281"/>
      <c r="J73" s="241">
        <v>0</v>
      </c>
    </row>
    <row r="74" spans="1:10" x14ac:dyDescent="0.25">
      <c r="A74" s="93" t="s">
        <v>89</v>
      </c>
      <c r="B74" s="94">
        <v>48</v>
      </c>
      <c r="C74" s="226"/>
      <c r="D74" s="96">
        <f t="shared" si="1"/>
        <v>0</v>
      </c>
      <c r="E74" s="42"/>
      <c r="F74" s="42"/>
      <c r="G74" s="272" t="s">
        <v>89</v>
      </c>
      <c r="H74" s="273">
        <v>48</v>
      </c>
      <c r="I74" s="274"/>
      <c r="J74" s="241">
        <v>0</v>
      </c>
    </row>
    <row r="75" spans="1:10" x14ac:dyDescent="0.25">
      <c r="A75" s="93" t="s">
        <v>90</v>
      </c>
      <c r="B75" s="94">
        <v>28</v>
      </c>
      <c r="C75" s="226"/>
      <c r="D75" s="96">
        <f t="shared" si="1"/>
        <v>0</v>
      </c>
      <c r="E75" s="42"/>
      <c r="F75" s="42"/>
      <c r="G75" s="272" t="s">
        <v>90</v>
      </c>
      <c r="H75" s="273">
        <v>28</v>
      </c>
      <c r="I75" s="274"/>
      <c r="J75" s="241">
        <v>0</v>
      </c>
    </row>
    <row r="76" spans="1:10" x14ac:dyDescent="0.25">
      <c r="A76" s="93" t="s">
        <v>91</v>
      </c>
      <c r="B76" s="94">
        <v>30</v>
      </c>
      <c r="C76" s="226"/>
      <c r="D76" s="96">
        <f t="shared" si="1"/>
        <v>0</v>
      </c>
      <c r="E76" s="42"/>
      <c r="F76" s="42"/>
      <c r="G76" s="272" t="s">
        <v>91</v>
      </c>
      <c r="H76" s="273">
        <v>30</v>
      </c>
      <c r="I76" s="274"/>
      <c r="J76" s="241">
        <v>0</v>
      </c>
    </row>
    <row r="77" spans="1:10" x14ac:dyDescent="0.25">
      <c r="A77" s="93" t="s">
        <v>92</v>
      </c>
      <c r="B77" s="94">
        <v>42</v>
      </c>
      <c r="C77" s="226"/>
      <c r="D77" s="96">
        <f t="shared" si="1"/>
        <v>0</v>
      </c>
      <c r="E77" s="42"/>
      <c r="F77" s="42"/>
      <c r="G77" s="272" t="s">
        <v>92</v>
      </c>
      <c r="H77" s="273">
        <v>42</v>
      </c>
      <c r="I77" s="274"/>
      <c r="J77" s="241">
        <v>0</v>
      </c>
    </row>
    <row r="78" spans="1:10" x14ac:dyDescent="0.25">
      <c r="A78" s="93" t="s">
        <v>112</v>
      </c>
      <c r="B78" s="94">
        <v>48</v>
      </c>
      <c r="C78" s="226"/>
      <c r="D78" s="96">
        <f t="shared" si="1"/>
        <v>0</v>
      </c>
      <c r="E78" s="42"/>
      <c r="F78" s="42"/>
      <c r="G78" s="272" t="s">
        <v>112</v>
      </c>
      <c r="H78" s="273">
        <v>48</v>
      </c>
      <c r="I78" s="274"/>
      <c r="J78" s="241">
        <v>0</v>
      </c>
    </row>
    <row r="79" spans="1:10" x14ac:dyDescent="0.25">
      <c r="A79" s="93" t="s">
        <v>94</v>
      </c>
      <c r="B79" s="94">
        <v>60</v>
      </c>
      <c r="C79" s="226"/>
      <c r="D79" s="96">
        <f t="shared" si="1"/>
        <v>0</v>
      </c>
      <c r="E79" s="42"/>
      <c r="F79" s="42"/>
      <c r="G79" s="272" t="s">
        <v>94</v>
      </c>
      <c r="H79" s="273">
        <v>60</v>
      </c>
      <c r="I79" s="281"/>
      <c r="J79" s="241">
        <v>0</v>
      </c>
    </row>
    <row r="80" spans="1:10" x14ac:dyDescent="0.25">
      <c r="A80" s="93" t="s">
        <v>94</v>
      </c>
      <c r="B80" s="94">
        <v>80</v>
      </c>
      <c r="C80" s="226"/>
      <c r="D80" s="96">
        <f t="shared" si="1"/>
        <v>0</v>
      </c>
      <c r="E80" s="42"/>
      <c r="F80" s="42"/>
      <c r="G80" s="272" t="s">
        <v>94</v>
      </c>
      <c r="H80" s="273">
        <v>80</v>
      </c>
      <c r="I80" s="281"/>
      <c r="J80" s="241">
        <v>0</v>
      </c>
    </row>
    <row r="81" spans="1:11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2"/>
      <c r="G81" s="272" t="s">
        <v>95</v>
      </c>
      <c r="H81" s="273">
        <v>24</v>
      </c>
      <c r="I81" s="281"/>
      <c r="J81" s="241">
        <v>0</v>
      </c>
      <c r="K81" s="235"/>
    </row>
    <row r="82" spans="1:11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2"/>
      <c r="G82" s="272" t="s">
        <v>96</v>
      </c>
      <c r="H82" s="273">
        <v>22</v>
      </c>
      <c r="I82" s="281"/>
      <c r="J82" s="241">
        <v>0</v>
      </c>
      <c r="K82" s="235"/>
    </row>
    <row r="83" spans="1:11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2"/>
      <c r="G83" s="272" t="s">
        <v>97</v>
      </c>
      <c r="H83" s="273">
        <v>18</v>
      </c>
      <c r="I83" s="281"/>
      <c r="J83" s="241">
        <v>0</v>
      </c>
      <c r="K83" s="235"/>
    </row>
    <row r="84" spans="1:11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2"/>
      <c r="G84" s="272" t="s">
        <v>98</v>
      </c>
      <c r="H84" s="273">
        <v>16</v>
      </c>
      <c r="I84" s="281"/>
      <c r="J84" s="241">
        <v>0</v>
      </c>
      <c r="K84" s="235"/>
    </row>
    <row r="85" spans="1:11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2"/>
      <c r="G85" s="272" t="s">
        <v>99</v>
      </c>
      <c r="H85" s="273">
        <v>14</v>
      </c>
      <c r="I85" s="281"/>
      <c r="J85" s="241">
        <v>0</v>
      </c>
      <c r="K85" s="235"/>
    </row>
    <row r="86" spans="1:11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2"/>
      <c r="G86" s="275" t="s">
        <v>100</v>
      </c>
      <c r="H86" s="276">
        <v>12</v>
      </c>
      <c r="I86" s="282"/>
      <c r="J86" s="241">
        <v>0</v>
      </c>
      <c r="K86" s="235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283"/>
      <c r="H87" s="284"/>
      <c r="I87" s="264"/>
      <c r="J87" s="238" t="s">
        <v>50</v>
      </c>
      <c r="K87" s="253" t="s">
        <v>51</v>
      </c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265" t="s">
        <v>48</v>
      </c>
      <c r="H88" s="277"/>
      <c r="I88" s="267"/>
      <c r="J88" s="304">
        <v>0</v>
      </c>
      <c r="K88" s="268">
        <v>0</v>
      </c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269" t="s">
        <v>53</v>
      </c>
      <c r="H89" s="270">
        <v>21</v>
      </c>
      <c r="I89" s="285"/>
      <c r="J89" s="240">
        <v>0</v>
      </c>
      <c r="K89" s="235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301" t="s">
        <v>101</v>
      </c>
      <c r="H90" s="302">
        <v>18</v>
      </c>
      <c r="I90" s="303"/>
      <c r="J90" s="241">
        <v>0</v>
      </c>
      <c r="K90" s="235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272" t="s">
        <v>58</v>
      </c>
      <c r="H91" s="273">
        <v>20</v>
      </c>
      <c r="I91" s="281"/>
      <c r="J91" s="241">
        <v>0</v>
      </c>
      <c r="K91" s="235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275" t="s">
        <v>102</v>
      </c>
      <c r="H92" s="276">
        <v>39</v>
      </c>
      <c r="I92" s="282"/>
      <c r="J92" s="243">
        <v>0</v>
      </c>
      <c r="K92" s="235"/>
    </row>
    <row r="93" spans="1:11" ht="15.75" thickTop="1" x14ac:dyDescent="0.25">
      <c r="A93" s="42"/>
      <c r="B93" s="42"/>
      <c r="C93" s="116"/>
      <c r="D93" s="42"/>
      <c r="E93" s="42"/>
      <c r="F93" s="42"/>
      <c r="G93" s="235"/>
      <c r="H93" s="235"/>
      <c r="I93" s="246"/>
      <c r="J93" s="235"/>
      <c r="K93" s="235"/>
    </row>
    <row r="94" spans="1:11" x14ac:dyDescent="0.25">
      <c r="A94" s="42"/>
      <c r="B94" s="42"/>
      <c r="C94" s="116"/>
      <c r="D94" s="42"/>
      <c r="E94" s="42"/>
      <c r="F94" s="42"/>
      <c r="G94" s="235"/>
      <c r="H94" s="235"/>
      <c r="I94" s="246"/>
      <c r="J94" s="235"/>
      <c r="K94" s="235"/>
    </row>
    <row r="95" spans="1:11" x14ac:dyDescent="0.25">
      <c r="A95" s="42"/>
      <c r="B95" s="42"/>
      <c r="C95" s="116"/>
      <c r="D95" s="42"/>
      <c r="E95" s="42"/>
      <c r="F95" s="42"/>
      <c r="G95" s="235"/>
      <c r="H95" s="235"/>
      <c r="I95" s="246"/>
      <c r="J95" s="235"/>
      <c r="K95" s="235"/>
    </row>
  </sheetData>
  <mergeCells count="2">
    <mergeCell ref="A4:B4"/>
    <mergeCell ref="G4:H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67C5-2DDA-4765-81E5-2C8B1983BB87}">
  <dimension ref="A1:G95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134" t="s">
        <v>16</v>
      </c>
      <c r="B1" s="211"/>
      <c r="C1" s="134"/>
      <c r="D1" s="135"/>
      <c r="E1" s="211"/>
      <c r="F1" s="211"/>
      <c r="G1" s="211"/>
    </row>
    <row r="2" spans="1:7" x14ac:dyDescent="0.25">
      <c r="A2" s="216" t="s">
        <v>17</v>
      </c>
      <c r="B2" s="136"/>
      <c r="C2" s="137"/>
      <c r="D2" s="138"/>
      <c r="E2" s="211"/>
      <c r="F2" s="211"/>
      <c r="G2" s="211"/>
    </row>
    <row r="3" spans="1:7" x14ac:dyDescent="0.25">
      <c r="A3" s="216" t="s">
        <v>18</v>
      </c>
      <c r="B3" s="136"/>
      <c r="C3" s="137"/>
      <c r="D3" s="138"/>
      <c r="E3" s="211"/>
      <c r="F3" s="211"/>
      <c r="G3" s="211"/>
    </row>
    <row r="4" spans="1:7" x14ac:dyDescent="0.25">
      <c r="A4" s="893"/>
      <c r="B4" s="893"/>
      <c r="C4" s="139"/>
      <c r="D4" s="211"/>
      <c r="E4" s="211"/>
      <c r="F4" s="211"/>
      <c r="G4" s="211"/>
    </row>
    <row r="5" spans="1:7" x14ac:dyDescent="0.25">
      <c r="A5" s="38" t="s">
        <v>19</v>
      </c>
      <c r="B5" s="39">
        <f>SUM(C30+C35+E37+E88)</f>
        <v>8516.6666666666679</v>
      </c>
      <c r="C5" s="40"/>
      <c r="D5" s="41" t="s">
        <v>20</v>
      </c>
      <c r="E5" s="211"/>
      <c r="F5" s="42"/>
      <c r="G5" s="41"/>
    </row>
    <row r="6" spans="1:7" x14ac:dyDescent="0.25">
      <c r="A6" s="43"/>
      <c r="B6" s="43"/>
      <c r="C6" s="40"/>
      <c r="D6" s="42"/>
      <c r="E6" s="211"/>
      <c r="F6" s="211"/>
      <c r="G6" s="211"/>
    </row>
    <row r="7" spans="1:7" x14ac:dyDescent="0.25">
      <c r="A7" s="44" t="s">
        <v>21</v>
      </c>
      <c r="B7" s="45">
        <v>1400</v>
      </c>
      <c r="C7" s="46"/>
      <c r="D7" s="42"/>
      <c r="E7" s="211"/>
      <c r="F7" s="211"/>
      <c r="G7" s="211"/>
    </row>
    <row r="8" spans="1:7" x14ac:dyDescent="0.25">
      <c r="A8" s="44" t="s">
        <v>22</v>
      </c>
      <c r="B8" s="45">
        <v>725</v>
      </c>
      <c r="C8" s="46"/>
      <c r="D8" s="42"/>
      <c r="E8" s="211"/>
      <c r="F8" s="211"/>
      <c r="G8" s="211"/>
    </row>
    <row r="9" spans="1:7" x14ac:dyDescent="0.25">
      <c r="A9" s="44" t="s">
        <v>23</v>
      </c>
      <c r="B9" s="45">
        <v>1500</v>
      </c>
      <c r="C9" s="46"/>
      <c r="D9" s="42"/>
      <c r="E9" s="211"/>
      <c r="F9" s="211"/>
      <c r="G9" s="211"/>
    </row>
    <row r="10" spans="1:7" x14ac:dyDescent="0.25">
      <c r="A10" s="44" t="s">
        <v>24</v>
      </c>
      <c r="B10" s="46"/>
      <c r="C10" s="46"/>
      <c r="D10" s="42"/>
      <c r="E10" s="211"/>
      <c r="F10" s="211"/>
      <c r="G10" s="211"/>
    </row>
    <row r="11" spans="1:7" x14ac:dyDescent="0.25">
      <c r="A11" s="44" t="s">
        <v>25</v>
      </c>
      <c r="B11" s="46"/>
      <c r="C11" s="46"/>
      <c r="D11" s="42"/>
      <c r="E11" s="211"/>
      <c r="F11" s="211"/>
      <c r="G11" s="211"/>
    </row>
    <row r="12" spans="1:7" x14ac:dyDescent="0.25">
      <c r="A12" s="140" t="s">
        <v>26</v>
      </c>
      <c r="B12" s="46"/>
      <c r="C12" s="46"/>
      <c r="D12" s="42"/>
      <c r="E12" s="211"/>
      <c r="F12" s="211"/>
      <c r="G12" s="211"/>
    </row>
    <row r="13" spans="1:7" x14ac:dyDescent="0.25">
      <c r="A13" s="48" t="s">
        <v>27</v>
      </c>
      <c r="B13" s="46"/>
      <c r="C13" s="46"/>
      <c r="D13" s="42"/>
      <c r="E13" s="211"/>
      <c r="F13" s="211"/>
      <c r="G13" s="211"/>
    </row>
    <row r="14" spans="1:7" x14ac:dyDescent="0.25">
      <c r="A14" s="44" t="s">
        <v>28</v>
      </c>
      <c r="B14" s="46"/>
      <c r="C14" s="46"/>
      <c r="D14" s="42"/>
      <c r="E14" s="211"/>
      <c r="F14" s="211"/>
      <c r="G14" s="211"/>
    </row>
    <row r="15" spans="1:7" x14ac:dyDescent="0.25">
      <c r="A15" s="49" t="s">
        <v>29</v>
      </c>
      <c r="B15" s="223"/>
      <c r="C15" s="212"/>
      <c r="D15" s="212"/>
      <c r="E15" s="212"/>
      <c r="F15" s="211"/>
      <c r="G15" s="211"/>
    </row>
    <row r="16" spans="1:7" x14ac:dyDescent="0.25">
      <c r="A16" s="48" t="s">
        <v>30</v>
      </c>
      <c r="B16" s="46"/>
      <c r="C16" s="46"/>
      <c r="D16" s="42"/>
      <c r="E16" s="211"/>
      <c r="F16" s="211"/>
      <c r="G16" s="211"/>
    </row>
    <row r="17" spans="1:7" x14ac:dyDescent="0.25">
      <c r="A17" s="44" t="s">
        <v>31</v>
      </c>
      <c r="B17" s="46"/>
      <c r="C17" s="46"/>
      <c r="D17" s="42"/>
      <c r="E17" s="211"/>
      <c r="F17" s="211"/>
      <c r="G17" s="211"/>
    </row>
    <row r="18" spans="1:7" x14ac:dyDescent="0.25">
      <c r="A18" s="49" t="s">
        <v>32</v>
      </c>
      <c r="B18" s="223"/>
      <c r="C18" s="212"/>
      <c r="D18" s="211"/>
      <c r="E18" s="212"/>
      <c r="F18" s="211"/>
      <c r="G18" s="211"/>
    </row>
    <row r="19" spans="1:7" x14ac:dyDescent="0.25">
      <c r="A19" s="48" t="s">
        <v>33</v>
      </c>
      <c r="B19" s="46"/>
      <c r="C19" s="46"/>
      <c r="D19" s="42"/>
      <c r="E19" s="211"/>
      <c r="F19" s="211"/>
      <c r="G19" s="211"/>
    </row>
    <row r="20" spans="1:7" x14ac:dyDescent="0.25">
      <c r="A20" s="44" t="s">
        <v>34</v>
      </c>
      <c r="B20" s="46">
        <v>3</v>
      </c>
      <c r="C20" s="46"/>
      <c r="D20" s="42"/>
      <c r="E20" s="211"/>
      <c r="F20" s="211"/>
      <c r="G20" s="211"/>
    </row>
    <row r="21" spans="1:7" x14ac:dyDescent="0.25">
      <c r="A21" s="48" t="s">
        <v>35</v>
      </c>
      <c r="B21" s="46"/>
      <c r="C21" s="46"/>
      <c r="D21" s="42"/>
      <c r="E21" s="211"/>
      <c r="F21" s="211"/>
      <c r="G21" s="211"/>
    </row>
    <row r="22" spans="1:7" ht="15.75" thickBot="1" x14ac:dyDescent="0.3">
      <c r="A22" s="43"/>
      <c r="B22" s="43"/>
      <c r="C22" s="40"/>
      <c r="D22" s="42"/>
      <c r="E22" s="211"/>
      <c r="F22" s="211"/>
      <c r="G22" s="21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242</v>
      </c>
      <c r="D37" s="87">
        <f>SUM(D38:D86)</f>
        <v>6.0833333333333339</v>
      </c>
      <c r="E37" s="88">
        <f>D37*B7</f>
        <v>8516.6666666666679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4</v>
      </c>
      <c r="D50" s="96">
        <f t="shared" si="0"/>
        <v>0.13333333333333333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238</v>
      </c>
      <c r="D57" s="96">
        <f t="shared" si="0"/>
        <v>5.95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112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1AA3-E7B3-47FE-97BC-984950A298CF}">
  <dimension ref="A1:G90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718" t="s">
        <v>16</v>
      </c>
      <c r="B1" s="719"/>
      <c r="C1" s="718"/>
      <c r="D1" s="720"/>
      <c r="E1" s="719"/>
      <c r="F1" s="719"/>
      <c r="G1" s="719"/>
    </row>
    <row r="2" spans="1:7" x14ac:dyDescent="0.25">
      <c r="A2" s="794" t="s">
        <v>17</v>
      </c>
      <c r="B2" s="721"/>
      <c r="C2" s="722"/>
      <c r="D2" s="723"/>
      <c r="E2" s="719"/>
      <c r="F2" s="719"/>
      <c r="G2" s="719"/>
    </row>
    <row r="3" spans="1:7" x14ac:dyDescent="0.25">
      <c r="A3" s="794" t="s">
        <v>18</v>
      </c>
      <c r="B3" s="721"/>
      <c r="C3" s="722"/>
      <c r="D3" s="723"/>
      <c r="E3" s="719"/>
      <c r="F3" s="719"/>
      <c r="G3" s="719"/>
    </row>
    <row r="4" spans="1:7" x14ac:dyDescent="0.25">
      <c r="A4" s="893"/>
      <c r="B4" s="893"/>
      <c r="C4" s="724"/>
      <c r="D4" s="719"/>
      <c r="E4" s="719"/>
      <c r="F4" s="719"/>
      <c r="G4" s="719"/>
    </row>
    <row r="5" spans="1:7" x14ac:dyDescent="0.25">
      <c r="A5" s="38" t="s">
        <v>19</v>
      </c>
      <c r="B5" s="39">
        <f>SUM(C21+C26+C30+E32+E83)</f>
        <v>11306.25</v>
      </c>
      <c r="C5" s="40"/>
      <c r="D5" s="41" t="s">
        <v>20</v>
      </c>
      <c r="E5" s="719"/>
      <c r="F5" s="42"/>
      <c r="G5" s="41"/>
    </row>
    <row r="6" spans="1:7" x14ac:dyDescent="0.25">
      <c r="A6" s="43"/>
      <c r="B6" s="43"/>
      <c r="C6" s="40"/>
      <c r="D6" s="42"/>
      <c r="E6" s="719"/>
      <c r="F6" s="719"/>
      <c r="G6" s="719"/>
    </row>
    <row r="7" spans="1:7" x14ac:dyDescent="0.25">
      <c r="A7" s="44" t="s">
        <v>21</v>
      </c>
      <c r="B7" s="45">
        <v>1675</v>
      </c>
      <c r="C7" s="46"/>
      <c r="D7" s="42"/>
      <c r="E7" s="719"/>
      <c r="F7" s="719"/>
      <c r="G7" s="719"/>
    </row>
    <row r="8" spans="1:7" x14ac:dyDescent="0.25">
      <c r="A8" s="44" t="s">
        <v>119</v>
      </c>
      <c r="B8" s="46">
        <v>0.02</v>
      </c>
      <c r="C8" s="46"/>
      <c r="D8" s="42"/>
      <c r="E8" s="719"/>
      <c r="F8" s="719"/>
      <c r="G8" s="719"/>
    </row>
    <row r="9" spans="1:7" x14ac:dyDescent="0.25">
      <c r="A9" s="44" t="s">
        <v>120</v>
      </c>
      <c r="B9" s="46">
        <v>0.02</v>
      </c>
      <c r="C9" s="46"/>
      <c r="D9" s="42"/>
      <c r="E9" s="719"/>
      <c r="F9" s="719"/>
      <c r="G9" s="719"/>
    </row>
    <row r="10" spans="1:7" x14ac:dyDescent="0.25">
      <c r="A10" s="44" t="s">
        <v>23</v>
      </c>
      <c r="B10" s="45">
        <v>1700</v>
      </c>
      <c r="C10" s="46"/>
      <c r="D10" s="42"/>
      <c r="E10" s="719"/>
      <c r="F10" s="719"/>
      <c r="G10" s="719"/>
    </row>
    <row r="11" spans="1:7" x14ac:dyDescent="0.25">
      <c r="A11" s="44" t="s">
        <v>24</v>
      </c>
      <c r="B11" s="46"/>
      <c r="C11" s="46"/>
      <c r="D11" s="42"/>
      <c r="E11" s="719"/>
      <c r="F11" s="719"/>
      <c r="G11" s="719"/>
    </row>
    <row r="12" spans="1:7" x14ac:dyDescent="0.25">
      <c r="A12" s="44" t="s">
        <v>25</v>
      </c>
      <c r="B12" s="46"/>
      <c r="C12" s="46"/>
      <c r="D12" s="42"/>
      <c r="E12" s="719"/>
      <c r="F12" s="719"/>
      <c r="G12" s="719"/>
    </row>
    <row r="13" spans="1:7" x14ac:dyDescent="0.25">
      <c r="A13" s="725" t="s">
        <v>26</v>
      </c>
      <c r="B13" s="46"/>
      <c r="C13" s="46"/>
      <c r="D13" s="42"/>
      <c r="E13" s="719"/>
      <c r="F13" s="719"/>
      <c r="G13" s="719"/>
    </row>
    <row r="14" spans="1:7" x14ac:dyDescent="0.25">
      <c r="A14" s="48" t="s">
        <v>33</v>
      </c>
      <c r="B14" s="46"/>
      <c r="C14" s="46"/>
      <c r="D14" s="42"/>
      <c r="E14" s="719"/>
      <c r="F14" s="719"/>
      <c r="G14" s="719"/>
    </row>
    <row r="15" spans="1:7" x14ac:dyDescent="0.25">
      <c r="A15" s="44" t="s">
        <v>34</v>
      </c>
      <c r="B15" s="46">
        <v>3.55</v>
      </c>
      <c r="C15" s="46"/>
      <c r="D15" s="42"/>
      <c r="E15" s="719"/>
      <c r="F15" s="719"/>
      <c r="G15" s="719"/>
    </row>
    <row r="16" spans="1:7" x14ac:dyDescent="0.25">
      <c r="A16" s="48" t="s">
        <v>35</v>
      </c>
      <c r="B16" s="46">
        <v>0.4</v>
      </c>
      <c r="C16" s="46"/>
      <c r="D16" s="42"/>
      <c r="E16" s="719"/>
      <c r="F16" s="719"/>
      <c r="G16" s="719"/>
    </row>
    <row r="17" spans="1:7" ht="15.75" thickBot="1" x14ac:dyDescent="0.3">
      <c r="A17" s="43"/>
      <c r="B17" s="43"/>
      <c r="C17" s="40"/>
      <c r="D17" s="42"/>
      <c r="E17" s="719"/>
      <c r="F17" s="719"/>
      <c r="G17" s="719"/>
    </row>
    <row r="18" spans="1:7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</row>
    <row r="19" spans="1:7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  <c r="G19" s="42"/>
    </row>
    <row r="20" spans="1:7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  <c r="G20" s="42"/>
    </row>
    <row r="21" spans="1:7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  <c r="G21" s="42"/>
    </row>
    <row r="22" spans="1:7" ht="16.5" thickTop="1" thickBot="1" x14ac:dyDescent="0.3">
      <c r="A22" s="70"/>
      <c r="B22" s="71"/>
      <c r="C22" s="72"/>
      <c r="D22" s="42"/>
      <c r="E22" s="42"/>
      <c r="F22" s="42"/>
      <c r="G22" s="42"/>
    </row>
    <row r="23" spans="1:7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</row>
    <row r="24" spans="1:7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</row>
    <row r="25" spans="1:7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</row>
    <row r="26" spans="1:7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</row>
    <row r="27" spans="1:7" ht="16.5" thickTop="1" thickBot="1" x14ac:dyDescent="0.3">
      <c r="A27" s="70"/>
      <c r="B27" s="71"/>
      <c r="C27" s="72"/>
      <c r="D27" s="42"/>
      <c r="E27" s="42"/>
      <c r="F27" s="42"/>
      <c r="G27" s="42"/>
    </row>
    <row r="28" spans="1:7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42"/>
      <c r="F28" s="75"/>
      <c r="G28" s="75"/>
    </row>
    <row r="29" spans="1:7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42"/>
      <c r="F29" s="75"/>
      <c r="G29" s="75"/>
    </row>
    <row r="30" spans="1:7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</row>
    <row r="31" spans="1:7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</row>
    <row r="32" spans="1:7" ht="16.5" thickTop="1" thickBot="1" x14ac:dyDescent="0.3">
      <c r="A32" s="84" t="s">
        <v>52</v>
      </c>
      <c r="B32" s="85"/>
      <c r="C32" s="86">
        <f>SUM(C33:C81)</f>
        <v>270</v>
      </c>
      <c r="D32" s="87">
        <f>SUM(D33:D81)</f>
        <v>6.75</v>
      </c>
      <c r="E32" s="88">
        <f>D32*B7</f>
        <v>11306.25</v>
      </c>
      <c r="F32" s="42"/>
      <c r="G32" s="42"/>
    </row>
    <row r="33" spans="1:7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</row>
    <row r="34" spans="1:7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</row>
    <row r="35" spans="1:7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</row>
    <row r="36" spans="1:7" x14ac:dyDescent="0.25">
      <c r="A36" s="93" t="s">
        <v>72</v>
      </c>
      <c r="B36" s="94">
        <v>40</v>
      </c>
      <c r="C36" s="95">
        <f>270</f>
        <v>270</v>
      </c>
      <c r="D36" s="96">
        <f t="shared" si="0"/>
        <v>6.75</v>
      </c>
      <c r="E36" s="42"/>
      <c r="F36" s="42"/>
      <c r="G36" s="42"/>
    </row>
    <row r="37" spans="1:7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</row>
    <row r="39" spans="1:7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</row>
    <row r="40" spans="1:7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</row>
    <row r="41" spans="1:7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</row>
    <row r="43" spans="1:7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</row>
    <row r="44" spans="1:7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</row>
    <row r="45" spans="1:7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</row>
    <row r="46" spans="1:7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</row>
    <row r="47" spans="1:7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</row>
    <row r="52" spans="1:7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</row>
    <row r="58" spans="1:7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</row>
    <row r="59" spans="1:7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</row>
    <row r="60" spans="1:7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</row>
    <row r="61" spans="1:7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</row>
    <row r="62" spans="1:7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</row>
    <row r="63" spans="1:7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</row>
    <row r="64" spans="1:7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</row>
    <row r="65" spans="1:7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</row>
    <row r="66" spans="1:7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</row>
    <row r="67" spans="1:7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</row>
    <row r="69" spans="1:7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</row>
    <row r="72" spans="1:7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</row>
    <row r="74" spans="1:7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</row>
    <row r="76" spans="1:7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</row>
    <row r="82" spans="1:7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</row>
    <row r="83" spans="1:7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</row>
    <row r="84" spans="1:7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</row>
    <row r="85" spans="1:7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</row>
    <row r="86" spans="1:7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</row>
    <row r="87" spans="1:7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</row>
    <row r="88" spans="1:7" ht="15.75" thickTop="1" x14ac:dyDescent="0.25">
      <c r="A88" s="42"/>
      <c r="B88" s="42"/>
      <c r="C88" s="116"/>
      <c r="D88" s="42"/>
      <c r="E88" s="42"/>
      <c r="F88" s="42"/>
      <c r="G88" s="42"/>
    </row>
    <row r="89" spans="1:7" x14ac:dyDescent="0.25">
      <c r="A89" s="42"/>
      <c r="B89" s="42"/>
      <c r="C89" s="116"/>
      <c r="D89" s="42"/>
      <c r="E89" s="42"/>
      <c r="F89" s="42"/>
      <c r="G89" s="42"/>
    </row>
    <row r="90" spans="1:7" x14ac:dyDescent="0.25">
      <c r="A90" s="42"/>
      <c r="B90" s="42"/>
      <c r="C90" s="116"/>
      <c r="D90" s="42"/>
      <c r="E90" s="42"/>
      <c r="F90" s="42"/>
      <c r="G90" s="42"/>
    </row>
  </sheetData>
  <mergeCells count="1">
    <mergeCell ref="A4:B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B341-B57F-43FB-B9E6-981F73794638}">
  <dimension ref="A1:G99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3"/>
      <c r="B4" s="893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14331.333333333332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1400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725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1500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33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33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3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407</v>
      </c>
      <c r="D37" s="87">
        <f>SUM(D38:D86)</f>
        <v>10.236666666666666</v>
      </c>
      <c r="E37" s="88">
        <f>D37*B7</f>
        <v>14331.333333333332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8</f>
        <v>8</v>
      </c>
      <c r="D50" s="96">
        <f t="shared" si="0"/>
        <v>0.26666666666666666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398</v>
      </c>
      <c r="D57" s="96">
        <f t="shared" si="0"/>
        <v>9.9499999999999993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  <row r="96" spans="1:7" x14ac:dyDescent="0.25">
      <c r="F96" s="42"/>
      <c r="G96" s="42"/>
    </row>
    <row r="97" spans="6:7" x14ac:dyDescent="0.25">
      <c r="F97" s="42"/>
      <c r="G97" s="42"/>
    </row>
    <row r="98" spans="6:7" x14ac:dyDescent="0.25">
      <c r="F98" s="42"/>
      <c r="G98" s="42"/>
    </row>
    <row r="99" spans="6:7" x14ac:dyDescent="0.25">
      <c r="F99" s="42"/>
      <c r="G99" s="42"/>
    </row>
  </sheetData>
  <mergeCells count="1">
    <mergeCell ref="A4:B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C2CD-E2AC-44DB-8C89-ACA221334929}">
  <dimension ref="A1:N95"/>
  <sheetViews>
    <sheetView topLeftCell="A34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30" t="s">
        <v>16</v>
      </c>
      <c r="B1" s="31"/>
      <c r="C1" s="30"/>
      <c r="D1" s="32"/>
      <c r="E1" s="31"/>
      <c r="F1" s="31"/>
      <c r="G1" s="31"/>
      <c r="H1" s="134" t="s">
        <v>16</v>
      </c>
      <c r="I1" s="211"/>
      <c r="J1" s="134"/>
      <c r="K1" s="135"/>
      <c r="L1" s="211"/>
      <c r="M1" s="211"/>
      <c r="N1" s="211"/>
    </row>
    <row r="2" spans="1:14" x14ac:dyDescent="0.25">
      <c r="A2" s="33" t="s">
        <v>17</v>
      </c>
      <c r="B2" s="34"/>
      <c r="C2" s="35"/>
      <c r="D2" s="36"/>
      <c r="E2" s="31"/>
      <c r="F2" s="31"/>
      <c r="G2" s="31"/>
      <c r="H2" s="216" t="s">
        <v>17</v>
      </c>
      <c r="I2" s="136"/>
      <c r="J2" s="137"/>
      <c r="K2" s="138"/>
      <c r="L2" s="211"/>
      <c r="M2" s="211"/>
      <c r="N2" s="211"/>
    </row>
    <row r="3" spans="1:14" x14ac:dyDescent="0.25">
      <c r="A3" s="33" t="s">
        <v>18</v>
      </c>
      <c r="B3" s="34"/>
      <c r="C3" s="35"/>
      <c r="D3" s="36"/>
      <c r="E3" s="31"/>
      <c r="F3" s="31"/>
      <c r="G3" s="31"/>
      <c r="H3" s="216" t="s">
        <v>18</v>
      </c>
      <c r="I3" s="136"/>
      <c r="J3" s="137"/>
      <c r="K3" s="138"/>
      <c r="L3" s="211"/>
      <c r="M3" s="211"/>
      <c r="N3" s="211"/>
    </row>
    <row r="4" spans="1:14" x14ac:dyDescent="0.25">
      <c r="A4" s="893"/>
      <c r="B4" s="893"/>
      <c r="C4" s="37"/>
      <c r="D4" s="31"/>
      <c r="E4" s="31"/>
      <c r="F4" s="31"/>
      <c r="G4" s="31"/>
      <c r="H4" s="893"/>
      <c r="I4" s="893"/>
      <c r="J4" s="139"/>
      <c r="K4" s="211"/>
      <c r="L4" s="211"/>
      <c r="M4" s="211"/>
      <c r="N4" s="211"/>
    </row>
    <row r="5" spans="1:14" x14ac:dyDescent="0.25">
      <c r="A5" s="38" t="s">
        <v>19</v>
      </c>
      <c r="B5" s="39">
        <f>SUM(C30+C35+E37+E88)</f>
        <v>560.41666666666663</v>
      </c>
      <c r="C5" s="40"/>
      <c r="D5" s="41" t="s">
        <v>20</v>
      </c>
      <c r="E5" s="31"/>
      <c r="F5" s="42"/>
      <c r="G5" s="41"/>
      <c r="H5" s="152" t="s">
        <v>19</v>
      </c>
      <c r="I5" s="153">
        <v>750</v>
      </c>
      <c r="J5" s="150"/>
      <c r="K5" s="204" t="s">
        <v>20</v>
      </c>
      <c r="L5" s="211"/>
      <c r="M5" s="214"/>
      <c r="N5" s="204"/>
    </row>
    <row r="6" spans="1:14" x14ac:dyDescent="0.25">
      <c r="A6" s="43"/>
      <c r="B6" s="43"/>
      <c r="C6" s="40"/>
      <c r="D6" s="42"/>
      <c r="E6" s="31"/>
      <c r="F6" s="31"/>
      <c r="G6" s="31"/>
      <c r="H6" s="215"/>
      <c r="I6" s="215"/>
      <c r="J6" s="150"/>
      <c r="K6" s="214"/>
      <c r="L6" s="211"/>
      <c r="M6" s="211"/>
      <c r="N6" s="211"/>
    </row>
    <row r="7" spans="1:14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154" t="s">
        <v>21</v>
      </c>
      <c r="I7" s="213">
        <v>1400</v>
      </c>
      <c r="J7" s="155"/>
      <c r="K7" s="214"/>
      <c r="L7" s="211"/>
      <c r="M7" s="211"/>
      <c r="N7" s="211"/>
    </row>
    <row r="8" spans="1:14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154" t="s">
        <v>22</v>
      </c>
      <c r="I8" s="213">
        <v>725</v>
      </c>
      <c r="J8" s="155"/>
      <c r="K8" s="214"/>
      <c r="L8" s="211"/>
      <c r="M8" s="211"/>
      <c r="N8" s="211"/>
    </row>
    <row r="9" spans="1:14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154" t="s">
        <v>23</v>
      </c>
      <c r="I9" s="213">
        <v>1500</v>
      </c>
      <c r="J9" s="155"/>
      <c r="K9" s="214"/>
      <c r="L9" s="211"/>
      <c r="M9" s="211"/>
      <c r="N9" s="211"/>
    </row>
    <row r="10" spans="1:14" x14ac:dyDescent="0.25">
      <c r="A10" s="44" t="s">
        <v>24</v>
      </c>
      <c r="B10" s="46"/>
      <c r="C10" s="46"/>
      <c r="D10" s="42"/>
      <c r="E10" s="31"/>
      <c r="F10" s="31"/>
      <c r="G10" s="31"/>
      <c r="H10" s="154" t="s">
        <v>24</v>
      </c>
      <c r="I10" s="155"/>
      <c r="J10" s="155"/>
      <c r="K10" s="214"/>
      <c r="L10" s="211"/>
      <c r="M10" s="211"/>
      <c r="N10" s="211"/>
    </row>
    <row r="11" spans="1:14" x14ac:dyDescent="0.25">
      <c r="A11" s="44" t="s">
        <v>25</v>
      </c>
      <c r="B11" s="46"/>
      <c r="C11" s="46"/>
      <c r="D11" s="42"/>
      <c r="E11" s="31"/>
      <c r="F11" s="31"/>
      <c r="G11" s="31"/>
      <c r="H11" s="154" t="s">
        <v>25</v>
      </c>
      <c r="I11" s="155"/>
      <c r="J11" s="155"/>
      <c r="K11" s="214"/>
      <c r="L11" s="211"/>
      <c r="M11" s="211"/>
      <c r="N11" s="211"/>
    </row>
    <row r="12" spans="1:14" x14ac:dyDescent="0.25">
      <c r="A12" s="47" t="s">
        <v>26</v>
      </c>
      <c r="B12" s="46"/>
      <c r="C12" s="46"/>
      <c r="D12" s="42"/>
      <c r="E12" s="31"/>
      <c r="F12" s="31"/>
      <c r="G12" s="31"/>
      <c r="H12" s="140" t="s">
        <v>26</v>
      </c>
      <c r="I12" s="155"/>
      <c r="J12" s="155"/>
      <c r="K12" s="214"/>
      <c r="L12" s="211"/>
      <c r="M12" s="211"/>
      <c r="N12" s="211"/>
    </row>
    <row r="13" spans="1:14" x14ac:dyDescent="0.25">
      <c r="A13" s="48" t="s">
        <v>27</v>
      </c>
      <c r="B13" s="46"/>
      <c r="C13" s="46"/>
      <c r="D13" s="42"/>
      <c r="E13" s="31"/>
      <c r="F13" s="31"/>
      <c r="G13" s="31"/>
      <c r="H13" s="209" t="s">
        <v>27</v>
      </c>
      <c r="I13" s="155"/>
      <c r="J13" s="155"/>
      <c r="K13" s="214"/>
      <c r="L13" s="211"/>
      <c r="M13" s="211"/>
      <c r="N13" s="211"/>
    </row>
    <row r="14" spans="1:14" x14ac:dyDescent="0.25">
      <c r="A14" s="44" t="s">
        <v>28</v>
      </c>
      <c r="B14" s="46"/>
      <c r="C14" s="46"/>
      <c r="D14" s="42"/>
      <c r="E14" s="31"/>
      <c r="F14" s="31"/>
      <c r="G14" s="31"/>
      <c r="H14" s="154" t="s">
        <v>28</v>
      </c>
      <c r="I14" s="155"/>
      <c r="J14" s="155"/>
      <c r="K14" s="214"/>
      <c r="L14" s="211"/>
      <c r="M14" s="211"/>
      <c r="N14" s="211"/>
    </row>
    <row r="15" spans="1:14" x14ac:dyDescent="0.25">
      <c r="A15" s="49" t="s">
        <v>29</v>
      </c>
      <c r="B15" s="132"/>
      <c r="C15" s="51"/>
      <c r="D15" s="51"/>
      <c r="E15" s="51"/>
      <c r="F15" s="31"/>
      <c r="G15" s="31"/>
      <c r="H15" s="217" t="s">
        <v>29</v>
      </c>
      <c r="I15" s="220"/>
      <c r="J15" s="212"/>
      <c r="K15" s="212"/>
      <c r="L15" s="212"/>
      <c r="M15" s="211"/>
      <c r="N15" s="211"/>
    </row>
    <row r="16" spans="1:14" x14ac:dyDescent="0.25">
      <c r="A16" s="48" t="s">
        <v>30</v>
      </c>
      <c r="B16" s="46"/>
      <c r="C16" s="46"/>
      <c r="D16" s="42"/>
      <c r="E16" s="31"/>
      <c r="F16" s="31"/>
      <c r="G16" s="31"/>
      <c r="H16" s="209" t="s">
        <v>30</v>
      </c>
      <c r="I16" s="155"/>
      <c r="J16" s="155"/>
      <c r="K16" s="214"/>
      <c r="L16" s="211"/>
      <c r="M16" s="211"/>
      <c r="N16" s="211"/>
    </row>
    <row r="17" spans="1:14" x14ac:dyDescent="0.25">
      <c r="A17" s="44" t="s">
        <v>31</v>
      </c>
      <c r="B17" s="46"/>
      <c r="C17" s="46"/>
      <c r="D17" s="42"/>
      <c r="E17" s="31"/>
      <c r="F17" s="31"/>
      <c r="G17" s="31"/>
      <c r="H17" s="154" t="s">
        <v>31</v>
      </c>
      <c r="I17" s="155"/>
      <c r="J17" s="155"/>
      <c r="K17" s="214"/>
      <c r="L17" s="211"/>
      <c r="M17" s="211"/>
      <c r="N17" s="211"/>
    </row>
    <row r="18" spans="1:14" x14ac:dyDescent="0.25">
      <c r="A18" s="49" t="s">
        <v>32</v>
      </c>
      <c r="B18" s="132"/>
      <c r="C18" s="51"/>
      <c r="D18" s="31"/>
      <c r="E18" s="51"/>
      <c r="F18" s="31"/>
      <c r="G18" s="31"/>
      <c r="H18" s="217" t="s">
        <v>32</v>
      </c>
      <c r="I18" s="220"/>
      <c r="J18" s="212"/>
      <c r="K18" s="211"/>
      <c r="L18" s="212"/>
      <c r="M18" s="211"/>
      <c r="N18" s="211"/>
    </row>
    <row r="19" spans="1:14" x14ac:dyDescent="0.25">
      <c r="A19" s="48" t="s">
        <v>33</v>
      </c>
      <c r="B19" s="46"/>
      <c r="C19" s="46"/>
      <c r="D19" s="42"/>
      <c r="E19" s="31"/>
      <c r="F19" s="31"/>
      <c r="G19" s="31"/>
      <c r="H19" s="209" t="s">
        <v>33</v>
      </c>
      <c r="I19" s="155"/>
      <c r="J19" s="155"/>
      <c r="K19" s="214"/>
      <c r="L19" s="211"/>
      <c r="M19" s="211"/>
      <c r="N19" s="211"/>
    </row>
    <row r="20" spans="1:14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154" t="s">
        <v>34</v>
      </c>
      <c r="I20" s="155">
        <v>3</v>
      </c>
      <c r="J20" s="155"/>
      <c r="K20" s="214"/>
      <c r="L20" s="211"/>
      <c r="M20" s="211"/>
      <c r="N20" s="211"/>
    </row>
    <row r="21" spans="1:14" x14ac:dyDescent="0.25">
      <c r="A21" s="48" t="s">
        <v>35</v>
      </c>
      <c r="B21" s="46"/>
      <c r="C21" s="46"/>
      <c r="D21" s="42"/>
      <c r="E21" s="31"/>
      <c r="F21" s="31"/>
      <c r="G21" s="31"/>
      <c r="H21" s="209" t="s">
        <v>35</v>
      </c>
      <c r="I21" s="155"/>
      <c r="J21" s="155"/>
      <c r="K21" s="214"/>
      <c r="L21" s="211"/>
      <c r="M21" s="211"/>
      <c r="N21" s="211"/>
    </row>
    <row r="22" spans="1:14" ht="15.75" thickBot="1" x14ac:dyDescent="0.3">
      <c r="A22" s="43"/>
      <c r="B22" s="43"/>
      <c r="C22" s="40"/>
      <c r="D22" s="42"/>
      <c r="E22" s="31"/>
      <c r="F22" s="31"/>
      <c r="G22" s="31"/>
      <c r="H22" s="215"/>
      <c r="I22" s="215"/>
      <c r="J22" s="150"/>
      <c r="K22" s="214"/>
      <c r="L22" s="211"/>
      <c r="M22" s="211"/>
      <c r="N22" s="211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156" t="s">
        <v>36</v>
      </c>
      <c r="I23" s="157" t="s">
        <v>37</v>
      </c>
      <c r="J23" s="158" t="s">
        <v>38</v>
      </c>
      <c r="K23" s="214"/>
      <c r="L23" s="214"/>
      <c r="M23" s="214"/>
      <c r="N23" s="214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198" t="s">
        <v>39</v>
      </c>
      <c r="I24" s="159">
        <v>0</v>
      </c>
      <c r="J24" s="200">
        <v>0</v>
      </c>
      <c r="K24" s="214"/>
      <c r="L24" s="214"/>
      <c r="M24" s="214"/>
      <c r="N24" s="214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218" t="s">
        <v>40</v>
      </c>
      <c r="I25" s="196">
        <v>0</v>
      </c>
      <c r="J25" s="193">
        <v>0</v>
      </c>
      <c r="K25" s="214"/>
      <c r="L25" s="214"/>
      <c r="M25" s="214"/>
      <c r="N25" s="214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149" t="s">
        <v>41</v>
      </c>
      <c r="I26" s="196">
        <v>0</v>
      </c>
      <c r="J26" s="197">
        <v>0</v>
      </c>
      <c r="K26" s="214"/>
      <c r="L26" s="214"/>
      <c r="M26" s="214"/>
      <c r="N26" s="214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219" t="s">
        <v>42</v>
      </c>
      <c r="I27" s="196">
        <v>0</v>
      </c>
      <c r="J27" s="197">
        <v>0</v>
      </c>
      <c r="K27" s="214"/>
      <c r="L27" s="214"/>
      <c r="M27" s="214"/>
      <c r="N27" s="214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195" t="s">
        <v>43</v>
      </c>
      <c r="I28" s="196">
        <v>0</v>
      </c>
      <c r="J28" s="197">
        <v>0</v>
      </c>
      <c r="K28" s="214"/>
      <c r="L28" s="214"/>
      <c r="M28" s="214"/>
      <c r="N28" s="214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191" t="s">
        <v>44</v>
      </c>
      <c r="I29" s="192">
        <v>0</v>
      </c>
      <c r="J29" s="193">
        <v>0</v>
      </c>
      <c r="K29" s="214"/>
      <c r="L29" s="214"/>
      <c r="M29" s="214"/>
      <c r="N29" s="214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160"/>
      <c r="I30" s="161" t="s">
        <v>45</v>
      </c>
      <c r="J30" s="162">
        <v>0</v>
      </c>
      <c r="K30" s="214"/>
      <c r="L30" s="214"/>
      <c r="M30" s="214"/>
      <c r="N30" s="214"/>
    </row>
    <row r="31" spans="1:14" ht="16.5" thickTop="1" thickBot="1" x14ac:dyDescent="0.3">
      <c r="A31" s="70"/>
      <c r="B31" s="71"/>
      <c r="C31" s="72"/>
      <c r="D31" s="42"/>
      <c r="E31" s="42"/>
      <c r="F31" s="42"/>
      <c r="G31" s="42"/>
      <c r="H31" s="163"/>
      <c r="I31" s="164"/>
      <c r="J31" s="165"/>
      <c r="K31" s="214"/>
      <c r="L31" s="214"/>
      <c r="M31" s="214"/>
      <c r="N31" s="214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166" t="s">
        <v>46</v>
      </c>
      <c r="I32" s="157" t="s">
        <v>47</v>
      </c>
      <c r="J32" s="158" t="s">
        <v>38</v>
      </c>
      <c r="K32" s="214"/>
      <c r="L32" s="141"/>
      <c r="M32" s="142"/>
      <c r="N32" s="142"/>
    </row>
    <row r="33" spans="1:13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198" t="s">
        <v>48</v>
      </c>
      <c r="I33" s="199">
        <v>0</v>
      </c>
      <c r="J33" s="200">
        <v>0</v>
      </c>
      <c r="K33" s="214"/>
      <c r="L33" s="141"/>
      <c r="M33" s="142"/>
    </row>
    <row r="34" spans="1:13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201" t="s">
        <v>49</v>
      </c>
      <c r="I34" s="202">
        <v>0</v>
      </c>
      <c r="J34" s="210">
        <v>0</v>
      </c>
      <c r="K34" s="214"/>
      <c r="L34" s="141"/>
      <c r="M34" s="142"/>
    </row>
    <row r="35" spans="1:13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160"/>
      <c r="I35" s="161" t="s">
        <v>45</v>
      </c>
      <c r="J35" s="162">
        <v>0</v>
      </c>
      <c r="K35" s="214"/>
      <c r="L35" s="214"/>
      <c r="M35" s="214"/>
    </row>
    <row r="36" spans="1:13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167"/>
      <c r="I36" s="168"/>
      <c r="J36" s="169"/>
      <c r="K36" s="143" t="s">
        <v>50</v>
      </c>
      <c r="L36" s="158" t="s">
        <v>51</v>
      </c>
      <c r="M36" s="214"/>
    </row>
    <row r="37" spans="1:13" ht="16.5" thickTop="1" thickBot="1" x14ac:dyDescent="0.3">
      <c r="A37" s="84" t="s">
        <v>52</v>
      </c>
      <c r="B37" s="85"/>
      <c r="C37" s="86">
        <f>SUM(C38:C86)</f>
        <v>6</v>
      </c>
      <c r="D37" s="87">
        <f>SUM(D38:D86)</f>
        <v>0.37361111111111112</v>
      </c>
      <c r="E37" s="88">
        <f>D37*B9</f>
        <v>560.41666666666663</v>
      </c>
      <c r="F37" s="42"/>
      <c r="G37" s="42"/>
      <c r="H37" s="170" t="s">
        <v>52</v>
      </c>
      <c r="I37" s="171"/>
      <c r="J37" s="203">
        <v>6</v>
      </c>
      <c r="K37" s="144">
        <v>0.5</v>
      </c>
      <c r="L37" s="173">
        <v>750</v>
      </c>
      <c r="M37" s="214"/>
    </row>
    <row r="38" spans="1:13" ht="15.75" thickTop="1" x14ac:dyDescent="0.25">
      <c r="A38" s="89" t="s">
        <v>53</v>
      </c>
      <c r="B38" s="90">
        <v>21</v>
      </c>
      <c r="C38" s="222"/>
      <c r="D38" s="92">
        <f>C38/B38</f>
        <v>0</v>
      </c>
      <c r="E38" s="42"/>
      <c r="F38" s="42"/>
      <c r="G38" s="42"/>
      <c r="H38" s="174" t="s">
        <v>53</v>
      </c>
      <c r="I38" s="175">
        <v>21</v>
      </c>
      <c r="J38" s="176"/>
      <c r="K38" s="145">
        <v>0</v>
      </c>
      <c r="L38" s="214"/>
      <c r="M38" s="221"/>
    </row>
    <row r="39" spans="1:13" x14ac:dyDescent="0.25">
      <c r="A39" s="93" t="s">
        <v>54</v>
      </c>
      <c r="B39" s="94">
        <v>18</v>
      </c>
      <c r="C39" s="222"/>
      <c r="D39" s="96">
        <f>C39/B39</f>
        <v>0</v>
      </c>
      <c r="E39" s="42"/>
      <c r="F39" s="42"/>
      <c r="G39" s="42"/>
      <c r="H39" s="177" t="s">
        <v>54</v>
      </c>
      <c r="I39" s="178">
        <v>18</v>
      </c>
      <c r="J39" s="179"/>
      <c r="K39" s="146">
        <v>0</v>
      </c>
      <c r="L39" s="214"/>
      <c r="M39" s="221"/>
    </row>
    <row r="40" spans="1:13" x14ac:dyDescent="0.25">
      <c r="A40" s="93" t="s">
        <v>55</v>
      </c>
      <c r="B40" s="94">
        <v>28</v>
      </c>
      <c r="C40" s="222"/>
      <c r="D40" s="96">
        <f>C40/B40</f>
        <v>0</v>
      </c>
      <c r="E40" s="42"/>
      <c r="F40" s="42"/>
      <c r="G40" s="42"/>
      <c r="H40" s="177" t="s">
        <v>55</v>
      </c>
      <c r="I40" s="178">
        <v>28</v>
      </c>
      <c r="J40" s="179"/>
      <c r="K40" s="146">
        <v>0</v>
      </c>
      <c r="L40" s="214"/>
      <c r="M40" s="221"/>
    </row>
    <row r="41" spans="1:13" x14ac:dyDescent="0.25">
      <c r="A41" s="93" t="s">
        <v>56</v>
      </c>
      <c r="B41" s="94">
        <v>55</v>
      </c>
      <c r="C41" s="222"/>
      <c r="D41" s="96">
        <f>C41/B41</f>
        <v>0</v>
      </c>
      <c r="E41" s="42"/>
      <c r="F41" s="42"/>
      <c r="G41" s="42"/>
      <c r="H41" s="177" t="s">
        <v>56</v>
      </c>
      <c r="I41" s="178">
        <v>55</v>
      </c>
      <c r="J41" s="179"/>
      <c r="K41" s="146">
        <v>0</v>
      </c>
      <c r="L41" s="214"/>
      <c r="M41" s="221"/>
    </row>
    <row r="42" spans="1:13" x14ac:dyDescent="0.25">
      <c r="A42" s="93" t="s">
        <v>57</v>
      </c>
      <c r="B42" s="94">
        <v>24</v>
      </c>
      <c r="C42" s="222"/>
      <c r="D42" s="96">
        <f t="shared" ref="D42:D62" si="0">C42/B42</f>
        <v>0</v>
      </c>
      <c r="E42" s="42"/>
      <c r="F42" s="42"/>
      <c r="G42" s="42"/>
      <c r="H42" s="177" t="s">
        <v>57</v>
      </c>
      <c r="I42" s="178">
        <v>24</v>
      </c>
      <c r="J42" s="179"/>
      <c r="K42" s="146">
        <v>0</v>
      </c>
      <c r="L42" s="214"/>
      <c r="M42" s="221"/>
    </row>
    <row r="43" spans="1:13" x14ac:dyDescent="0.25">
      <c r="A43" s="93" t="s">
        <v>58</v>
      </c>
      <c r="B43" s="94">
        <v>20</v>
      </c>
      <c r="C43" s="222"/>
      <c r="D43" s="97">
        <f>C43/B43</f>
        <v>0</v>
      </c>
      <c r="E43" s="42"/>
      <c r="F43" s="42"/>
      <c r="G43" s="42"/>
      <c r="H43" s="177" t="s">
        <v>58</v>
      </c>
      <c r="I43" s="178">
        <v>20</v>
      </c>
      <c r="J43" s="179"/>
      <c r="K43" s="147">
        <v>0</v>
      </c>
      <c r="L43" s="214"/>
      <c r="M43" s="221"/>
    </row>
    <row r="44" spans="1:13" x14ac:dyDescent="0.25">
      <c r="A44" s="98" t="s">
        <v>59</v>
      </c>
      <c r="B44" s="99">
        <v>30</v>
      </c>
      <c r="C44" s="222"/>
      <c r="D44" s="97">
        <f>C44/B44</f>
        <v>0</v>
      </c>
      <c r="E44" s="42"/>
      <c r="F44" s="42"/>
      <c r="G44" s="42"/>
      <c r="H44" s="183" t="s">
        <v>59</v>
      </c>
      <c r="I44" s="184">
        <v>30</v>
      </c>
      <c r="J44" s="185"/>
      <c r="K44" s="147">
        <v>0</v>
      </c>
      <c r="L44" s="214"/>
      <c r="M44" s="221"/>
    </row>
    <row r="45" spans="1:13" x14ac:dyDescent="0.25">
      <c r="A45" s="93" t="s">
        <v>60</v>
      </c>
      <c r="B45" s="94">
        <v>14</v>
      </c>
      <c r="C45" s="222"/>
      <c r="D45" s="96">
        <f t="shared" si="0"/>
        <v>0</v>
      </c>
      <c r="E45" s="42"/>
      <c r="F45" s="42"/>
      <c r="G45" s="42"/>
      <c r="H45" s="177" t="s">
        <v>60</v>
      </c>
      <c r="I45" s="178">
        <v>14</v>
      </c>
      <c r="J45" s="179"/>
      <c r="K45" s="146">
        <v>0</v>
      </c>
      <c r="L45" s="214"/>
      <c r="M45" s="221"/>
    </row>
    <row r="46" spans="1:13" x14ac:dyDescent="0.25">
      <c r="A46" s="93" t="s">
        <v>61</v>
      </c>
      <c r="B46" s="94">
        <v>19</v>
      </c>
      <c r="C46" s="222"/>
      <c r="D46" s="96">
        <f t="shared" si="0"/>
        <v>0</v>
      </c>
      <c r="E46" s="42"/>
      <c r="F46" s="42"/>
      <c r="G46" s="42"/>
      <c r="H46" s="177" t="s">
        <v>61</v>
      </c>
      <c r="I46" s="178">
        <v>19</v>
      </c>
      <c r="J46" s="179"/>
      <c r="K46" s="146">
        <v>0</v>
      </c>
      <c r="L46" s="214"/>
      <c r="M46" s="221"/>
    </row>
    <row r="47" spans="1:13" x14ac:dyDescent="0.25">
      <c r="A47" s="93" t="s">
        <v>62</v>
      </c>
      <c r="B47" s="94">
        <v>20</v>
      </c>
      <c r="C47" s="222"/>
      <c r="D47" s="96">
        <f t="shared" si="0"/>
        <v>0</v>
      </c>
      <c r="E47" s="42"/>
      <c r="F47" s="42"/>
      <c r="G47" s="42"/>
      <c r="H47" s="177" t="s">
        <v>62</v>
      </c>
      <c r="I47" s="178">
        <v>20</v>
      </c>
      <c r="J47" s="179"/>
      <c r="K47" s="146">
        <v>0</v>
      </c>
      <c r="L47" s="214"/>
      <c r="M47" s="221"/>
    </row>
    <row r="48" spans="1:13" x14ac:dyDescent="0.25">
      <c r="A48" s="93" t="s">
        <v>63</v>
      </c>
      <c r="B48" s="94">
        <v>21</v>
      </c>
      <c r="C48" s="222"/>
      <c r="D48" s="96">
        <f t="shared" si="0"/>
        <v>0</v>
      </c>
      <c r="E48" s="42"/>
      <c r="F48" s="42"/>
      <c r="G48" s="42"/>
      <c r="H48" s="177" t="s">
        <v>63</v>
      </c>
      <c r="I48" s="178">
        <v>21</v>
      </c>
      <c r="J48" s="179"/>
      <c r="K48" s="146">
        <v>0</v>
      </c>
      <c r="L48" s="214"/>
      <c r="M48" s="221"/>
    </row>
    <row r="49" spans="1:13" x14ac:dyDescent="0.25">
      <c r="A49" s="93" t="s">
        <v>64</v>
      </c>
      <c r="B49" s="94">
        <v>22</v>
      </c>
      <c r="C49" s="222"/>
      <c r="D49" s="96">
        <f t="shared" si="0"/>
        <v>0</v>
      </c>
      <c r="E49" s="42"/>
      <c r="F49" s="42"/>
      <c r="G49" s="42"/>
      <c r="H49" s="177" t="s">
        <v>64</v>
      </c>
      <c r="I49" s="178">
        <v>22</v>
      </c>
      <c r="J49" s="179"/>
      <c r="K49" s="146">
        <v>0</v>
      </c>
      <c r="L49" s="214"/>
      <c r="M49" s="221"/>
    </row>
    <row r="50" spans="1:13" x14ac:dyDescent="0.25">
      <c r="A50" s="93" t="s">
        <v>65</v>
      </c>
      <c r="B50" s="94">
        <v>30</v>
      </c>
      <c r="C50" s="222"/>
      <c r="D50" s="96">
        <f t="shared" si="0"/>
        <v>0</v>
      </c>
      <c r="E50" s="42"/>
      <c r="F50" s="42"/>
      <c r="G50" s="42"/>
      <c r="H50" s="177" t="s">
        <v>65</v>
      </c>
      <c r="I50" s="178">
        <v>30</v>
      </c>
      <c r="J50" s="179"/>
      <c r="K50" s="146">
        <v>0</v>
      </c>
      <c r="L50" s="214"/>
      <c r="M50" s="221"/>
    </row>
    <row r="51" spans="1:13" x14ac:dyDescent="0.25">
      <c r="A51" s="93" t="s">
        <v>66</v>
      </c>
      <c r="B51" s="94">
        <v>32</v>
      </c>
      <c r="C51" s="222"/>
      <c r="D51" s="96">
        <f t="shared" si="0"/>
        <v>0</v>
      </c>
      <c r="E51" s="42"/>
      <c r="F51" s="42"/>
      <c r="G51" s="42"/>
      <c r="H51" s="177" t="s">
        <v>66</v>
      </c>
      <c r="I51" s="178">
        <v>32</v>
      </c>
      <c r="J51" s="179"/>
      <c r="K51" s="146">
        <v>0</v>
      </c>
      <c r="L51" s="214"/>
      <c r="M51" s="221"/>
    </row>
    <row r="52" spans="1:13" x14ac:dyDescent="0.25">
      <c r="A52" s="93" t="s">
        <v>67</v>
      </c>
      <c r="B52" s="94">
        <v>35</v>
      </c>
      <c r="C52" s="222"/>
      <c r="D52" s="96">
        <f t="shared" si="0"/>
        <v>0</v>
      </c>
      <c r="E52" s="42"/>
      <c r="F52" s="42"/>
      <c r="G52" s="42"/>
      <c r="H52" s="177" t="s">
        <v>67</v>
      </c>
      <c r="I52" s="178">
        <v>35</v>
      </c>
      <c r="J52" s="179"/>
      <c r="K52" s="146">
        <v>0</v>
      </c>
      <c r="L52" s="214"/>
      <c r="M52" s="221"/>
    </row>
    <row r="53" spans="1:13" x14ac:dyDescent="0.25">
      <c r="A53" s="93" t="s">
        <v>68</v>
      </c>
      <c r="B53" s="94">
        <v>50</v>
      </c>
      <c r="C53" s="222"/>
      <c r="D53" s="96">
        <f t="shared" si="0"/>
        <v>0</v>
      </c>
      <c r="E53" s="42"/>
      <c r="F53" s="42"/>
      <c r="G53" s="42"/>
      <c r="H53" s="177" t="s">
        <v>68</v>
      </c>
      <c r="I53" s="178">
        <v>50</v>
      </c>
      <c r="J53" s="179"/>
      <c r="K53" s="146">
        <v>0</v>
      </c>
      <c r="L53" s="214"/>
      <c r="M53" s="221"/>
    </row>
    <row r="54" spans="1:13" x14ac:dyDescent="0.25">
      <c r="A54" s="93" t="s">
        <v>69</v>
      </c>
      <c r="B54" s="94">
        <v>72</v>
      </c>
      <c r="C54" s="222"/>
      <c r="D54" s="96">
        <f t="shared" si="0"/>
        <v>0</v>
      </c>
      <c r="E54" s="42"/>
      <c r="F54" s="42"/>
      <c r="G54" s="42"/>
      <c r="H54" s="177" t="s">
        <v>69</v>
      </c>
      <c r="I54" s="178">
        <v>72</v>
      </c>
      <c r="J54" s="179"/>
      <c r="K54" s="146">
        <v>0</v>
      </c>
      <c r="L54" s="214"/>
      <c r="M54" s="221"/>
    </row>
    <row r="55" spans="1:13" x14ac:dyDescent="0.25">
      <c r="A55" s="93" t="s">
        <v>70</v>
      </c>
      <c r="B55" s="94">
        <v>80</v>
      </c>
      <c r="C55" s="222"/>
      <c r="D55" s="96">
        <f t="shared" si="0"/>
        <v>0</v>
      </c>
      <c r="E55" s="42"/>
      <c r="F55" s="42"/>
      <c r="G55" s="42"/>
      <c r="H55" s="177" t="s">
        <v>70</v>
      </c>
      <c r="I55" s="178">
        <v>80</v>
      </c>
      <c r="J55" s="179"/>
      <c r="K55" s="146">
        <v>0</v>
      </c>
      <c r="L55" s="214"/>
      <c r="M55" s="221"/>
    </row>
    <row r="56" spans="1:13" x14ac:dyDescent="0.25">
      <c r="A56" s="93" t="s">
        <v>71</v>
      </c>
      <c r="B56" s="94">
        <v>40</v>
      </c>
      <c r="C56" s="222"/>
      <c r="D56" s="96">
        <f t="shared" si="0"/>
        <v>0</v>
      </c>
      <c r="E56" s="42"/>
      <c r="F56" s="42"/>
      <c r="G56" s="42"/>
      <c r="H56" s="177" t="s">
        <v>71</v>
      </c>
      <c r="I56" s="178">
        <v>40</v>
      </c>
      <c r="J56" s="179"/>
      <c r="K56" s="146">
        <v>0</v>
      </c>
      <c r="L56" s="214"/>
      <c r="M56" s="221"/>
    </row>
    <row r="57" spans="1:13" x14ac:dyDescent="0.25">
      <c r="A57" s="93" t="s">
        <v>72</v>
      </c>
      <c r="B57" s="94">
        <v>40</v>
      </c>
      <c r="C57" s="222"/>
      <c r="D57" s="96">
        <f t="shared" si="0"/>
        <v>0</v>
      </c>
      <c r="E57" s="42"/>
      <c r="F57" s="42"/>
      <c r="G57" s="42"/>
      <c r="H57" s="177" t="s">
        <v>72</v>
      </c>
      <c r="I57" s="178">
        <v>40</v>
      </c>
      <c r="J57" s="179"/>
      <c r="K57" s="146">
        <v>0</v>
      </c>
      <c r="L57" s="214"/>
      <c r="M57" s="221"/>
    </row>
    <row r="58" spans="1:13" x14ac:dyDescent="0.25">
      <c r="A58" s="93" t="s">
        <v>73</v>
      </c>
      <c r="B58" s="94">
        <v>10</v>
      </c>
      <c r="C58" s="222"/>
      <c r="D58" s="96">
        <f t="shared" si="0"/>
        <v>0</v>
      </c>
      <c r="E58" s="42"/>
      <c r="F58" s="42"/>
      <c r="G58" s="42"/>
      <c r="H58" s="177" t="s">
        <v>73</v>
      </c>
      <c r="I58" s="178">
        <v>10</v>
      </c>
      <c r="J58" s="186"/>
      <c r="K58" s="146">
        <v>0</v>
      </c>
      <c r="L58" s="214"/>
      <c r="M58" s="221"/>
    </row>
    <row r="59" spans="1:13" x14ac:dyDescent="0.25">
      <c r="A59" s="93" t="s">
        <v>74</v>
      </c>
      <c r="B59" s="94">
        <v>12</v>
      </c>
      <c r="C59" s="222">
        <v>3</v>
      </c>
      <c r="D59" s="96">
        <f t="shared" si="0"/>
        <v>0.25</v>
      </c>
      <c r="E59" s="42"/>
      <c r="F59" s="42"/>
      <c r="G59" s="42"/>
      <c r="H59" s="177" t="s">
        <v>74</v>
      </c>
      <c r="I59" s="178">
        <v>12</v>
      </c>
      <c r="J59" s="186">
        <v>6</v>
      </c>
      <c r="K59" s="146">
        <v>0.5</v>
      </c>
      <c r="L59" s="214"/>
      <c r="M59" s="221">
        <v>3</v>
      </c>
    </row>
    <row r="60" spans="1:13" x14ac:dyDescent="0.25">
      <c r="A60" s="93" t="s">
        <v>75</v>
      </c>
      <c r="B60" s="94">
        <v>14</v>
      </c>
      <c r="C60" s="222"/>
      <c r="D60" s="96">
        <f t="shared" si="0"/>
        <v>0</v>
      </c>
      <c r="E60" s="42"/>
      <c r="F60" s="42"/>
      <c r="G60" s="42"/>
      <c r="H60" s="177" t="s">
        <v>75</v>
      </c>
      <c r="I60" s="178">
        <v>14</v>
      </c>
      <c r="J60" s="186"/>
      <c r="K60" s="146">
        <v>0</v>
      </c>
      <c r="L60" s="214"/>
      <c r="M60" s="221"/>
    </row>
    <row r="61" spans="1:13" x14ac:dyDescent="0.25">
      <c r="A61" s="93" t="s">
        <v>76</v>
      </c>
      <c r="B61" s="94">
        <v>16</v>
      </c>
      <c r="C61" s="222"/>
      <c r="D61" s="96">
        <f t="shared" si="0"/>
        <v>0</v>
      </c>
      <c r="E61" s="42"/>
      <c r="F61" s="42"/>
      <c r="G61" s="42"/>
      <c r="H61" s="177" t="s">
        <v>76</v>
      </c>
      <c r="I61" s="178">
        <v>16</v>
      </c>
      <c r="J61" s="186"/>
      <c r="K61" s="146">
        <v>0</v>
      </c>
      <c r="L61" s="214"/>
      <c r="M61" s="221"/>
    </row>
    <row r="62" spans="1:13" x14ac:dyDescent="0.25">
      <c r="A62" s="98" t="s">
        <v>77</v>
      </c>
      <c r="B62" s="99">
        <v>26</v>
      </c>
      <c r="C62" s="222"/>
      <c r="D62" s="97">
        <f t="shared" si="0"/>
        <v>0</v>
      </c>
      <c r="E62" s="42"/>
      <c r="F62" s="42"/>
      <c r="G62" s="42"/>
      <c r="H62" s="183" t="s">
        <v>77</v>
      </c>
      <c r="I62" s="184">
        <v>26</v>
      </c>
      <c r="J62" s="194"/>
      <c r="K62" s="147">
        <v>0</v>
      </c>
      <c r="L62" s="214"/>
      <c r="M62" s="221"/>
    </row>
    <row r="63" spans="1:13" x14ac:dyDescent="0.25">
      <c r="A63" s="93" t="s">
        <v>78</v>
      </c>
      <c r="B63" s="94">
        <v>80</v>
      </c>
      <c r="C63" s="222">
        <v>1</v>
      </c>
      <c r="D63" s="96">
        <f>C63/B63</f>
        <v>1.2500000000000001E-2</v>
      </c>
      <c r="E63" s="42"/>
      <c r="F63" s="42"/>
      <c r="G63" s="42"/>
      <c r="H63" s="177" t="s">
        <v>78</v>
      </c>
      <c r="I63" s="178">
        <v>80</v>
      </c>
      <c r="J63" s="179"/>
      <c r="K63" s="146">
        <v>0</v>
      </c>
      <c r="L63" s="214"/>
      <c r="M63" s="221">
        <v>1</v>
      </c>
    </row>
    <row r="64" spans="1:13" x14ac:dyDescent="0.25">
      <c r="A64" s="93" t="s">
        <v>79</v>
      </c>
      <c r="B64" s="94">
        <v>72</v>
      </c>
      <c r="C64" s="222"/>
      <c r="D64" s="96">
        <f t="shared" ref="D64:D86" si="1">C64/B64</f>
        <v>0</v>
      </c>
      <c r="E64" s="42"/>
      <c r="F64" s="42"/>
      <c r="G64" s="42"/>
      <c r="H64" s="177" t="s">
        <v>79</v>
      </c>
      <c r="I64" s="178">
        <v>72</v>
      </c>
      <c r="J64" s="179"/>
      <c r="K64" s="146">
        <v>0</v>
      </c>
      <c r="L64" s="214"/>
      <c r="M64" s="221"/>
    </row>
    <row r="65" spans="1:14" x14ac:dyDescent="0.25">
      <c r="A65" s="93" t="s">
        <v>80</v>
      </c>
      <c r="B65" s="94">
        <v>40</v>
      </c>
      <c r="C65" s="222"/>
      <c r="D65" s="96">
        <f t="shared" si="1"/>
        <v>0</v>
      </c>
      <c r="E65" s="42"/>
      <c r="F65" s="42"/>
      <c r="G65" s="42"/>
      <c r="H65" s="177" t="s">
        <v>80</v>
      </c>
      <c r="I65" s="178">
        <v>40</v>
      </c>
      <c r="J65" s="179"/>
      <c r="K65" s="146">
        <v>0</v>
      </c>
      <c r="L65" s="214"/>
      <c r="M65" s="221"/>
      <c r="N65" s="214"/>
    </row>
    <row r="66" spans="1:14" x14ac:dyDescent="0.25">
      <c r="A66" s="93" t="s">
        <v>81</v>
      </c>
      <c r="B66" s="94">
        <v>38</v>
      </c>
      <c r="C66" s="222"/>
      <c r="D66" s="96">
        <f t="shared" si="1"/>
        <v>0</v>
      </c>
      <c r="E66" s="42"/>
      <c r="F66" s="42"/>
      <c r="G66" s="42"/>
      <c r="H66" s="177" t="s">
        <v>81</v>
      </c>
      <c r="I66" s="178">
        <v>38</v>
      </c>
      <c r="J66" s="179"/>
      <c r="K66" s="146">
        <v>0</v>
      </c>
      <c r="L66" s="214"/>
      <c r="M66" s="221"/>
      <c r="N66" s="214"/>
    </row>
    <row r="67" spans="1:14" x14ac:dyDescent="0.25">
      <c r="A67" s="93" t="s">
        <v>82</v>
      </c>
      <c r="B67" s="94">
        <v>56</v>
      </c>
      <c r="C67" s="222"/>
      <c r="D67" s="96">
        <f>C67/B67</f>
        <v>0</v>
      </c>
      <c r="E67" s="42"/>
      <c r="F67" s="42"/>
      <c r="G67" s="42"/>
      <c r="H67" s="177" t="s">
        <v>82</v>
      </c>
      <c r="I67" s="178">
        <v>56</v>
      </c>
      <c r="J67" s="179"/>
      <c r="K67" s="146">
        <v>0</v>
      </c>
      <c r="L67" s="214"/>
      <c r="M67" s="221"/>
      <c r="N67" s="214"/>
    </row>
    <row r="68" spans="1:14" x14ac:dyDescent="0.25">
      <c r="A68" s="93" t="s">
        <v>83</v>
      </c>
      <c r="B68" s="94">
        <v>56</v>
      </c>
      <c r="C68" s="222"/>
      <c r="D68" s="96">
        <f t="shared" si="1"/>
        <v>0</v>
      </c>
      <c r="E68" s="42"/>
      <c r="F68" s="42"/>
      <c r="G68" s="42"/>
      <c r="H68" s="177" t="s">
        <v>83</v>
      </c>
      <c r="I68" s="178">
        <v>56</v>
      </c>
      <c r="J68" s="179"/>
      <c r="K68" s="146">
        <v>0</v>
      </c>
      <c r="L68" s="214"/>
      <c r="M68" s="221"/>
      <c r="N68" s="214"/>
    </row>
    <row r="69" spans="1:14" x14ac:dyDescent="0.25">
      <c r="A69" s="93" t="s">
        <v>84</v>
      </c>
      <c r="B69" s="94">
        <v>37</v>
      </c>
      <c r="C69" s="222"/>
      <c r="D69" s="96">
        <f t="shared" si="1"/>
        <v>0</v>
      </c>
      <c r="E69" s="42"/>
      <c r="F69" s="42"/>
      <c r="G69" s="42"/>
      <c r="H69" s="177" t="s">
        <v>84</v>
      </c>
      <c r="I69" s="178">
        <v>37</v>
      </c>
      <c r="J69" s="179"/>
      <c r="K69" s="146">
        <v>0</v>
      </c>
      <c r="L69" s="214"/>
      <c r="M69" s="221"/>
      <c r="N69" s="214"/>
    </row>
    <row r="70" spans="1:14" x14ac:dyDescent="0.25">
      <c r="A70" s="93" t="s">
        <v>85</v>
      </c>
      <c r="B70" s="94">
        <v>28</v>
      </c>
      <c r="C70" s="222"/>
      <c r="D70" s="96">
        <f t="shared" si="1"/>
        <v>0</v>
      </c>
      <c r="E70" s="42"/>
      <c r="F70" s="42"/>
      <c r="G70" s="42"/>
      <c r="H70" s="177" t="s">
        <v>85</v>
      </c>
      <c r="I70" s="178">
        <v>28</v>
      </c>
      <c r="J70" s="179"/>
      <c r="K70" s="146">
        <v>0</v>
      </c>
      <c r="L70" s="214"/>
      <c r="M70" s="221"/>
      <c r="N70" s="214"/>
    </row>
    <row r="71" spans="1:14" x14ac:dyDescent="0.25">
      <c r="A71" s="98" t="s">
        <v>86</v>
      </c>
      <c r="B71" s="99">
        <v>18</v>
      </c>
      <c r="C71" s="222">
        <v>2</v>
      </c>
      <c r="D71" s="96">
        <f t="shared" si="1"/>
        <v>0.1111111111111111</v>
      </c>
      <c r="E71" s="42"/>
      <c r="F71" s="42"/>
      <c r="G71" s="42"/>
      <c r="H71" s="183" t="s">
        <v>86</v>
      </c>
      <c r="I71" s="184">
        <v>18</v>
      </c>
      <c r="J71" s="185"/>
      <c r="K71" s="146">
        <v>0</v>
      </c>
      <c r="L71" s="221"/>
      <c r="M71" s="221">
        <v>2</v>
      </c>
      <c r="N71" s="221" t="s">
        <v>111</v>
      </c>
    </row>
    <row r="72" spans="1:14" x14ac:dyDescent="0.25">
      <c r="A72" s="93" t="s">
        <v>87</v>
      </c>
      <c r="B72" s="94">
        <v>144</v>
      </c>
      <c r="C72" s="222"/>
      <c r="D72" s="96">
        <f t="shared" si="1"/>
        <v>0</v>
      </c>
      <c r="E72" s="42"/>
      <c r="F72" s="42"/>
      <c r="G72" s="42"/>
      <c r="H72" s="177" t="s">
        <v>87</v>
      </c>
      <c r="I72" s="178">
        <v>144</v>
      </c>
      <c r="J72" s="179"/>
      <c r="K72" s="146">
        <v>0</v>
      </c>
      <c r="L72" s="214"/>
      <c r="M72" s="221"/>
      <c r="N72" s="214"/>
    </row>
    <row r="73" spans="1:14" x14ac:dyDescent="0.25">
      <c r="A73" s="93" t="s">
        <v>88</v>
      </c>
      <c r="B73" s="94">
        <v>72</v>
      </c>
      <c r="C73" s="222"/>
      <c r="D73" s="96">
        <f>C73/B73</f>
        <v>0</v>
      </c>
      <c r="E73" s="42"/>
      <c r="F73" s="42"/>
      <c r="G73" s="42"/>
      <c r="H73" s="177" t="s">
        <v>88</v>
      </c>
      <c r="I73" s="178">
        <v>72</v>
      </c>
      <c r="J73" s="186"/>
      <c r="K73" s="146">
        <v>0</v>
      </c>
      <c r="L73" s="214"/>
      <c r="M73" s="221"/>
      <c r="N73" s="214"/>
    </row>
    <row r="74" spans="1:14" x14ac:dyDescent="0.25">
      <c r="A74" s="93" t="s">
        <v>89</v>
      </c>
      <c r="B74" s="94">
        <v>48</v>
      </c>
      <c r="C74" s="222"/>
      <c r="D74" s="96">
        <f t="shared" si="1"/>
        <v>0</v>
      </c>
      <c r="E74" s="42"/>
      <c r="F74" s="42"/>
      <c r="G74" s="42"/>
      <c r="H74" s="177" t="s">
        <v>89</v>
      </c>
      <c r="I74" s="178">
        <v>48</v>
      </c>
      <c r="J74" s="179"/>
      <c r="K74" s="146">
        <v>0</v>
      </c>
      <c r="L74" s="214"/>
      <c r="M74" s="221"/>
      <c r="N74" s="214"/>
    </row>
    <row r="75" spans="1:14" x14ac:dyDescent="0.25">
      <c r="A75" s="93" t="s">
        <v>90</v>
      </c>
      <c r="B75" s="94">
        <v>28</v>
      </c>
      <c r="C75" s="222"/>
      <c r="D75" s="96">
        <f t="shared" si="1"/>
        <v>0</v>
      </c>
      <c r="E75" s="42"/>
      <c r="F75" s="42"/>
      <c r="G75" s="42"/>
      <c r="H75" s="177" t="s">
        <v>90</v>
      </c>
      <c r="I75" s="178">
        <v>28</v>
      </c>
      <c r="J75" s="179"/>
      <c r="K75" s="146">
        <v>0</v>
      </c>
      <c r="L75" s="214"/>
      <c r="M75" s="221"/>
      <c r="N75" s="214"/>
    </row>
    <row r="76" spans="1:14" x14ac:dyDescent="0.25">
      <c r="A76" s="93" t="s">
        <v>91</v>
      </c>
      <c r="B76" s="94">
        <v>30</v>
      </c>
      <c r="C76" s="222"/>
      <c r="D76" s="96">
        <f t="shared" si="1"/>
        <v>0</v>
      </c>
      <c r="E76" s="42"/>
      <c r="F76" s="42"/>
      <c r="G76" s="42"/>
      <c r="H76" s="177" t="s">
        <v>91</v>
      </c>
      <c r="I76" s="178">
        <v>30</v>
      </c>
      <c r="J76" s="179"/>
      <c r="K76" s="146">
        <v>0</v>
      </c>
      <c r="L76" s="214"/>
      <c r="M76" s="221"/>
      <c r="N76" s="214"/>
    </row>
    <row r="77" spans="1:14" x14ac:dyDescent="0.25">
      <c r="A77" s="93" t="s">
        <v>92</v>
      </c>
      <c r="B77" s="94">
        <v>42</v>
      </c>
      <c r="C77" s="222"/>
      <c r="D77" s="96">
        <f t="shared" si="1"/>
        <v>0</v>
      </c>
      <c r="E77" s="42"/>
      <c r="F77" s="42"/>
      <c r="G77" s="42"/>
      <c r="H77" s="177" t="s">
        <v>92</v>
      </c>
      <c r="I77" s="178">
        <v>42</v>
      </c>
      <c r="J77" s="179"/>
      <c r="K77" s="146">
        <v>0</v>
      </c>
      <c r="L77" s="214"/>
      <c r="M77" s="221"/>
      <c r="N77" s="214"/>
    </row>
    <row r="78" spans="1:14" x14ac:dyDescent="0.25">
      <c r="A78" s="93" t="s">
        <v>93</v>
      </c>
      <c r="B78" s="94">
        <v>48</v>
      </c>
      <c r="C78" s="222"/>
      <c r="D78" s="96">
        <f t="shared" si="1"/>
        <v>0</v>
      </c>
      <c r="E78" s="42"/>
      <c r="F78" s="42"/>
      <c r="G78" s="42"/>
      <c r="H78" s="177" t="s">
        <v>93</v>
      </c>
      <c r="I78" s="178">
        <v>48</v>
      </c>
      <c r="J78" s="179"/>
      <c r="K78" s="146">
        <v>0</v>
      </c>
      <c r="L78" s="214"/>
      <c r="M78" s="221"/>
      <c r="N78" s="214"/>
    </row>
    <row r="79" spans="1:14" x14ac:dyDescent="0.25">
      <c r="A79" s="93" t="s">
        <v>94</v>
      </c>
      <c r="B79" s="94">
        <v>60</v>
      </c>
      <c r="C79" s="222"/>
      <c r="D79" s="96">
        <f t="shared" si="1"/>
        <v>0</v>
      </c>
      <c r="E79" s="42"/>
      <c r="F79" s="42"/>
      <c r="G79" s="42"/>
      <c r="H79" s="177" t="s">
        <v>94</v>
      </c>
      <c r="I79" s="178">
        <v>60</v>
      </c>
      <c r="J79" s="186"/>
      <c r="K79" s="146">
        <v>0</v>
      </c>
      <c r="L79" s="214"/>
      <c r="M79" s="221"/>
      <c r="N79" s="214"/>
    </row>
    <row r="80" spans="1:14" x14ac:dyDescent="0.25">
      <c r="A80" s="93" t="s">
        <v>94</v>
      </c>
      <c r="B80" s="94">
        <v>80</v>
      </c>
      <c r="C80" s="222"/>
      <c r="D80" s="96">
        <f t="shared" si="1"/>
        <v>0</v>
      </c>
      <c r="E80" s="42"/>
      <c r="F80" s="42"/>
      <c r="G80" s="42"/>
      <c r="H80" s="177" t="s">
        <v>94</v>
      </c>
      <c r="I80" s="178">
        <v>80</v>
      </c>
      <c r="J80" s="186"/>
      <c r="K80" s="146">
        <v>0</v>
      </c>
      <c r="L80" s="214"/>
      <c r="M80" s="221"/>
      <c r="N80" s="214"/>
    </row>
    <row r="81" spans="1:13" x14ac:dyDescent="0.25">
      <c r="A81" s="93" t="s">
        <v>95</v>
      </c>
      <c r="B81" s="94">
        <v>24</v>
      </c>
      <c r="C81" s="222"/>
      <c r="D81" s="96">
        <f t="shared" si="1"/>
        <v>0</v>
      </c>
      <c r="E81" s="42"/>
      <c r="F81" s="42"/>
      <c r="G81" s="42"/>
      <c r="H81" s="177" t="s">
        <v>95</v>
      </c>
      <c r="I81" s="178">
        <v>24</v>
      </c>
      <c r="J81" s="186"/>
      <c r="K81" s="146">
        <v>0</v>
      </c>
      <c r="L81" s="214"/>
      <c r="M81" s="221"/>
    </row>
    <row r="82" spans="1:13" x14ac:dyDescent="0.25">
      <c r="A82" s="93" t="s">
        <v>96</v>
      </c>
      <c r="B82" s="94">
        <v>22</v>
      </c>
      <c r="C82" s="222"/>
      <c r="D82" s="96">
        <f t="shared" si="1"/>
        <v>0</v>
      </c>
      <c r="E82" s="42"/>
      <c r="F82" s="42"/>
      <c r="G82" s="42"/>
      <c r="H82" s="177" t="s">
        <v>96</v>
      </c>
      <c r="I82" s="178">
        <v>22</v>
      </c>
      <c r="J82" s="186"/>
      <c r="K82" s="146">
        <v>0</v>
      </c>
      <c r="L82" s="214"/>
      <c r="M82" s="221"/>
    </row>
    <row r="83" spans="1:13" x14ac:dyDescent="0.25">
      <c r="A83" s="93" t="s">
        <v>97</v>
      </c>
      <c r="B83" s="94">
        <v>18</v>
      </c>
      <c r="C83" s="222"/>
      <c r="D83" s="96">
        <f t="shared" si="1"/>
        <v>0</v>
      </c>
      <c r="E83" s="42"/>
      <c r="F83" s="42"/>
      <c r="G83" s="42"/>
      <c r="H83" s="177" t="s">
        <v>97</v>
      </c>
      <c r="I83" s="178">
        <v>18</v>
      </c>
      <c r="J83" s="186"/>
      <c r="K83" s="146">
        <v>0</v>
      </c>
      <c r="L83" s="214"/>
      <c r="M83" s="221"/>
    </row>
    <row r="84" spans="1:13" x14ac:dyDescent="0.25">
      <c r="A84" s="93" t="s">
        <v>98</v>
      </c>
      <c r="B84" s="94">
        <v>16</v>
      </c>
      <c r="C84" s="222"/>
      <c r="D84" s="96">
        <f t="shared" si="1"/>
        <v>0</v>
      </c>
      <c r="E84" s="42"/>
      <c r="F84" s="42"/>
      <c r="G84" s="42"/>
      <c r="H84" s="177" t="s">
        <v>98</v>
      </c>
      <c r="I84" s="178">
        <v>16</v>
      </c>
      <c r="J84" s="186"/>
      <c r="K84" s="146">
        <v>0</v>
      </c>
      <c r="L84" s="214"/>
      <c r="M84" s="221"/>
    </row>
    <row r="85" spans="1:13" x14ac:dyDescent="0.25">
      <c r="A85" s="93" t="s">
        <v>99</v>
      </c>
      <c r="B85" s="94">
        <v>14</v>
      </c>
      <c r="C85" s="222"/>
      <c r="D85" s="96">
        <f t="shared" si="1"/>
        <v>0</v>
      </c>
      <c r="E85" s="42"/>
      <c r="F85" s="42"/>
      <c r="G85" s="42"/>
      <c r="H85" s="177" t="s">
        <v>99</v>
      </c>
      <c r="I85" s="178">
        <v>14</v>
      </c>
      <c r="J85" s="186"/>
      <c r="K85" s="146">
        <v>0</v>
      </c>
      <c r="L85" s="214"/>
      <c r="M85" s="221"/>
    </row>
    <row r="86" spans="1:13" ht="15.75" thickBot="1" x14ac:dyDescent="0.3">
      <c r="A86" s="103" t="s">
        <v>100</v>
      </c>
      <c r="B86" s="104">
        <v>12</v>
      </c>
      <c r="C86" s="222"/>
      <c r="D86" s="96">
        <f t="shared" si="1"/>
        <v>0</v>
      </c>
      <c r="E86" s="42"/>
      <c r="F86" s="42"/>
      <c r="G86" s="42"/>
      <c r="H86" s="180" t="s">
        <v>100</v>
      </c>
      <c r="I86" s="181">
        <v>12</v>
      </c>
      <c r="J86" s="187"/>
      <c r="K86" s="146">
        <v>0</v>
      </c>
      <c r="L86" s="214"/>
      <c r="M86" s="221"/>
    </row>
    <row r="87" spans="1:13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188"/>
      <c r="I87" s="189"/>
      <c r="J87" s="169"/>
      <c r="K87" s="143" t="s">
        <v>50</v>
      </c>
      <c r="L87" s="158" t="s">
        <v>51</v>
      </c>
      <c r="M87" s="214"/>
    </row>
    <row r="88" spans="1:13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170" t="s">
        <v>48</v>
      </c>
      <c r="I88" s="182"/>
      <c r="J88" s="172"/>
      <c r="K88" s="208">
        <v>0</v>
      </c>
      <c r="L88" s="173">
        <v>0</v>
      </c>
      <c r="M88" s="214"/>
    </row>
    <row r="89" spans="1:13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174" t="s">
        <v>53</v>
      </c>
      <c r="I89" s="175">
        <v>21</v>
      </c>
      <c r="J89" s="190"/>
      <c r="K89" s="145">
        <v>0</v>
      </c>
      <c r="L89" s="214"/>
      <c r="M89" s="214"/>
    </row>
    <row r="90" spans="1:13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205" t="s">
        <v>101</v>
      </c>
      <c r="I90" s="206">
        <v>18</v>
      </c>
      <c r="J90" s="207"/>
      <c r="K90" s="146">
        <v>0</v>
      </c>
      <c r="L90" s="214"/>
      <c r="M90" s="214"/>
    </row>
    <row r="91" spans="1:13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177" t="s">
        <v>58</v>
      </c>
      <c r="I91" s="178">
        <v>20</v>
      </c>
      <c r="J91" s="186"/>
      <c r="K91" s="146">
        <v>0</v>
      </c>
      <c r="L91" s="214"/>
      <c r="M91" s="214"/>
    </row>
    <row r="92" spans="1:13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180" t="s">
        <v>102</v>
      </c>
      <c r="I92" s="181">
        <v>39</v>
      </c>
      <c r="J92" s="187"/>
      <c r="K92" s="148">
        <v>0</v>
      </c>
      <c r="L92" s="214"/>
      <c r="M92" s="214"/>
    </row>
    <row r="93" spans="1:13" ht="15.75" thickTop="1" x14ac:dyDescent="0.25">
      <c r="A93" s="42"/>
      <c r="B93" s="42"/>
      <c r="C93" s="116"/>
      <c r="D93" s="42"/>
      <c r="E93" s="42"/>
      <c r="F93" s="42"/>
      <c r="G93" s="42"/>
      <c r="H93" s="214"/>
      <c r="I93" s="214"/>
      <c r="J93" s="151"/>
      <c r="K93" s="214"/>
      <c r="L93" s="214"/>
      <c r="M93" s="214"/>
    </row>
    <row r="94" spans="1:13" x14ac:dyDescent="0.25">
      <c r="A94" s="42"/>
      <c r="B94" s="42"/>
      <c r="C94" s="116"/>
      <c r="D94" s="42"/>
      <c r="E94" s="42"/>
      <c r="F94" s="42"/>
      <c r="G94" s="42"/>
      <c r="H94" s="214"/>
      <c r="I94" s="214"/>
      <c r="J94" s="151"/>
      <c r="K94" s="214"/>
      <c r="L94" s="214"/>
      <c r="M94" s="214"/>
    </row>
    <row r="95" spans="1:13" x14ac:dyDescent="0.25">
      <c r="A95" s="42"/>
      <c r="B95" s="42"/>
      <c r="C95" s="116"/>
      <c r="D95" s="42"/>
      <c r="E95" s="42"/>
      <c r="F95" s="42"/>
      <c r="G95" s="42"/>
      <c r="H95" s="214"/>
      <c r="I95" s="214"/>
      <c r="J95" s="151"/>
      <c r="K95" s="214"/>
      <c r="L95" s="214"/>
      <c r="M95" s="214"/>
    </row>
  </sheetData>
  <mergeCells count="2">
    <mergeCell ref="A4:B4"/>
    <mergeCell ref="H4:I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1666-904A-41EB-B541-5221B1EDCA66}">
  <dimension ref="A1:H95"/>
  <sheetViews>
    <sheetView workbookViewId="0">
      <selection activeCell="A2" sqref="A2"/>
    </sheetView>
  </sheetViews>
  <sheetFormatPr defaultRowHeight="15" x14ac:dyDescent="0.25"/>
  <cols>
    <col min="1" max="1" width="34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30" t="s">
        <v>16</v>
      </c>
      <c r="B1" s="31"/>
      <c r="C1" s="30"/>
      <c r="D1" s="32"/>
      <c r="E1" s="31"/>
      <c r="F1" s="31"/>
      <c r="G1" s="31"/>
      <c r="H1" s="31"/>
    </row>
    <row r="2" spans="1:8" x14ac:dyDescent="0.25">
      <c r="A2" s="33" t="s">
        <v>17</v>
      </c>
      <c r="B2" s="34"/>
      <c r="C2" s="35"/>
      <c r="D2" s="36"/>
      <c r="E2" s="31"/>
      <c r="F2" s="31"/>
      <c r="G2" s="31"/>
      <c r="H2" s="31"/>
    </row>
    <row r="3" spans="1:8" x14ac:dyDescent="0.25">
      <c r="A3" s="33" t="s">
        <v>18</v>
      </c>
      <c r="B3" s="34"/>
      <c r="C3" s="35"/>
      <c r="D3" s="36"/>
      <c r="E3" s="31"/>
      <c r="F3" s="31"/>
      <c r="G3" s="31"/>
      <c r="H3" s="31"/>
    </row>
    <row r="4" spans="1:8" x14ac:dyDescent="0.25">
      <c r="A4" s="893"/>
      <c r="B4" s="893"/>
      <c r="C4" s="37"/>
      <c r="D4" s="31"/>
      <c r="E4" s="31"/>
      <c r="F4" s="31"/>
      <c r="G4" s="31"/>
      <c r="H4" s="31"/>
    </row>
    <row r="5" spans="1:8" x14ac:dyDescent="0.25">
      <c r="A5" s="38" t="s">
        <v>19</v>
      </c>
      <c r="B5" s="39">
        <f>SUM(C30+C35+E37+E88)</f>
        <v>10330.416666666668</v>
      </c>
      <c r="C5" s="40"/>
      <c r="D5" s="41" t="s">
        <v>20</v>
      </c>
      <c r="E5" s="31"/>
      <c r="F5" s="42"/>
      <c r="G5" s="41"/>
      <c r="H5" s="42"/>
    </row>
    <row r="6" spans="1:8" x14ac:dyDescent="0.25">
      <c r="A6" s="43"/>
      <c r="B6" s="43"/>
      <c r="C6" s="40"/>
      <c r="D6" s="42"/>
      <c r="E6" s="31"/>
      <c r="F6" s="31"/>
      <c r="G6" s="31"/>
      <c r="H6" s="31"/>
    </row>
    <row r="7" spans="1:8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31"/>
    </row>
    <row r="8" spans="1:8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31"/>
    </row>
    <row r="9" spans="1:8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31"/>
    </row>
    <row r="10" spans="1:8" x14ac:dyDescent="0.25">
      <c r="A10" s="44" t="s">
        <v>24</v>
      </c>
      <c r="B10" s="46"/>
      <c r="C10" s="46"/>
      <c r="D10" s="42"/>
      <c r="E10" s="31"/>
      <c r="F10" s="31"/>
      <c r="G10" s="31"/>
      <c r="H10" s="31"/>
    </row>
    <row r="11" spans="1:8" x14ac:dyDescent="0.25">
      <c r="A11" s="44" t="s">
        <v>25</v>
      </c>
      <c r="B11" s="46"/>
      <c r="C11" s="46"/>
      <c r="D11" s="42"/>
      <c r="E11" s="31"/>
      <c r="F11" s="31"/>
      <c r="G11" s="31"/>
      <c r="H11" s="31"/>
    </row>
    <row r="12" spans="1:8" x14ac:dyDescent="0.25">
      <c r="A12" s="47" t="s">
        <v>26</v>
      </c>
      <c r="B12" s="46"/>
      <c r="C12" s="46"/>
      <c r="D12" s="42"/>
      <c r="E12" s="31"/>
      <c r="F12" s="31"/>
      <c r="G12" s="31"/>
      <c r="H12" s="31"/>
    </row>
    <row r="13" spans="1:8" x14ac:dyDescent="0.25">
      <c r="A13" s="48" t="s">
        <v>27</v>
      </c>
      <c r="B13" s="46"/>
      <c r="C13" s="46"/>
      <c r="D13" s="42"/>
      <c r="E13" s="31"/>
      <c r="F13" s="31"/>
      <c r="G13" s="31"/>
      <c r="H13" s="31"/>
    </row>
    <row r="14" spans="1:8" x14ac:dyDescent="0.25">
      <c r="A14" s="44" t="s">
        <v>28</v>
      </c>
      <c r="B14" s="46"/>
      <c r="C14" s="46"/>
      <c r="D14" s="42"/>
      <c r="E14" s="31"/>
      <c r="F14" s="31"/>
      <c r="G14" s="31"/>
      <c r="H14" s="31"/>
    </row>
    <row r="15" spans="1:8" x14ac:dyDescent="0.25">
      <c r="A15" s="49" t="s">
        <v>29</v>
      </c>
      <c r="B15" s="131"/>
      <c r="C15" s="51"/>
      <c r="D15" s="51"/>
      <c r="E15" s="51"/>
      <c r="F15" s="31"/>
      <c r="G15" s="31"/>
      <c r="H15" s="42"/>
    </row>
    <row r="16" spans="1:8" x14ac:dyDescent="0.25">
      <c r="A16" s="48" t="s">
        <v>30</v>
      </c>
      <c r="B16" s="46"/>
      <c r="C16" s="46"/>
      <c r="D16" s="42"/>
      <c r="E16" s="31"/>
      <c r="F16" s="31"/>
      <c r="G16" s="31"/>
      <c r="H16" s="31"/>
    </row>
    <row r="17" spans="1:8" x14ac:dyDescent="0.25">
      <c r="A17" s="44" t="s">
        <v>31</v>
      </c>
      <c r="B17" s="46"/>
      <c r="C17" s="46"/>
      <c r="D17" s="42"/>
      <c r="E17" s="31"/>
      <c r="F17" s="31"/>
      <c r="G17" s="31"/>
      <c r="H17" s="31"/>
    </row>
    <row r="18" spans="1:8" x14ac:dyDescent="0.25">
      <c r="A18" s="49" t="s">
        <v>32</v>
      </c>
      <c r="B18" s="131"/>
      <c r="C18" s="51"/>
      <c r="D18" s="31"/>
      <c r="E18" s="51"/>
      <c r="F18" s="31"/>
      <c r="G18" s="31"/>
      <c r="H18" s="31"/>
    </row>
    <row r="19" spans="1:8" x14ac:dyDescent="0.25">
      <c r="A19" s="48" t="s">
        <v>33</v>
      </c>
      <c r="B19" s="46"/>
      <c r="C19" s="46"/>
      <c r="D19" s="42"/>
      <c r="E19" s="31"/>
      <c r="F19" s="31"/>
      <c r="G19" s="31"/>
      <c r="H19" s="31"/>
    </row>
    <row r="20" spans="1:8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31"/>
    </row>
    <row r="21" spans="1:8" x14ac:dyDescent="0.25">
      <c r="A21" s="48" t="s">
        <v>35</v>
      </c>
      <c r="B21" s="46"/>
      <c r="C21" s="46"/>
      <c r="D21" s="42"/>
      <c r="E21" s="31"/>
      <c r="F21" s="31"/>
      <c r="G21" s="31"/>
      <c r="H21" s="31"/>
    </row>
    <row r="22" spans="1:8" ht="15.75" thickBot="1" x14ac:dyDescent="0.3">
      <c r="A22" s="43"/>
      <c r="B22" s="43"/>
      <c r="C22" s="40"/>
      <c r="D22" s="42"/>
      <c r="E22" s="31"/>
      <c r="F22" s="31"/>
      <c r="G22" s="31"/>
      <c r="H22" s="31"/>
    </row>
    <row r="23" spans="1:8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42"/>
    </row>
    <row r="24" spans="1:8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42"/>
    </row>
    <row r="25" spans="1:8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42"/>
    </row>
    <row r="26" spans="1:8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42"/>
    </row>
    <row r="27" spans="1:8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42"/>
    </row>
    <row r="28" spans="1:8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42"/>
    </row>
    <row r="29" spans="1:8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42"/>
    </row>
    <row r="30" spans="1:8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70"/>
      <c r="B31" s="71"/>
      <c r="C31" s="72"/>
      <c r="D31" s="42"/>
      <c r="E31" s="42"/>
      <c r="F31" s="42"/>
      <c r="G31" s="42"/>
      <c r="H31" s="42"/>
    </row>
    <row r="32" spans="1:8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75"/>
    </row>
    <row r="33" spans="1:8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75"/>
    </row>
    <row r="34" spans="1:8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75"/>
    </row>
    <row r="35" spans="1:8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42"/>
    </row>
    <row r="36" spans="1:8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42"/>
    </row>
    <row r="37" spans="1:8" ht="16.5" thickTop="1" thickBot="1" x14ac:dyDescent="0.3">
      <c r="A37" s="84" t="s">
        <v>52</v>
      </c>
      <c r="B37" s="85"/>
      <c r="C37" s="86">
        <f>SUM(C38:C86)</f>
        <v>293</v>
      </c>
      <c r="D37" s="87">
        <f>SUM(D38:D86)</f>
        <v>7.3788690476190482</v>
      </c>
      <c r="E37" s="88">
        <f>D37*B7</f>
        <v>10330.416666666668</v>
      </c>
      <c r="F37" s="42"/>
      <c r="G37" s="42"/>
      <c r="H37" s="42"/>
    </row>
    <row r="38" spans="1:8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  <c r="G38" s="42"/>
      <c r="H38" s="42"/>
    </row>
    <row r="39" spans="1:8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  <c r="H39" s="42"/>
    </row>
    <row r="40" spans="1:8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  <c r="H40" s="42"/>
    </row>
    <row r="41" spans="1:8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  <c r="H41" s="42"/>
    </row>
    <row r="42" spans="1:8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  <c r="H42" s="42"/>
    </row>
    <row r="43" spans="1:8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  <c r="H43" s="42"/>
    </row>
    <row r="44" spans="1:8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  <c r="H44" s="42"/>
    </row>
    <row r="45" spans="1:8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  <c r="H50" s="42"/>
    </row>
    <row r="51" spans="1:8" x14ac:dyDescent="0.25">
      <c r="A51" s="93" t="s">
        <v>66</v>
      </c>
      <c r="B51" s="94">
        <v>32</v>
      </c>
      <c r="C51" s="95">
        <f>1</f>
        <v>1</v>
      </c>
      <c r="D51" s="96">
        <f t="shared" si="0"/>
        <v>3.125E-2</v>
      </c>
      <c r="E51" s="42"/>
      <c r="F51" s="42"/>
      <c r="G51" s="42"/>
      <c r="H51" s="42"/>
    </row>
    <row r="52" spans="1:8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72</v>
      </c>
      <c r="B57" s="94">
        <v>40</v>
      </c>
      <c r="C57" s="95">
        <f>288</f>
        <v>288</v>
      </c>
      <c r="D57" s="96">
        <f t="shared" si="0"/>
        <v>7.2</v>
      </c>
      <c r="E57" s="42"/>
      <c r="F57" s="42"/>
      <c r="G57" s="42"/>
      <c r="H57" s="42"/>
    </row>
    <row r="58" spans="1:8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  <c r="H61" s="42"/>
    </row>
    <row r="62" spans="1:8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  <c r="H62" s="42"/>
    </row>
    <row r="63" spans="1:8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  <c r="H63" s="42"/>
    </row>
    <row r="64" spans="1:8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  <c r="H64" s="42"/>
    </row>
    <row r="65" spans="1:8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  <c r="H65" s="42"/>
    </row>
    <row r="66" spans="1:8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  <c r="H66" s="42"/>
    </row>
    <row r="67" spans="1:8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  <c r="H68" s="42"/>
    </row>
    <row r="69" spans="1:8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  <c r="H71" s="42"/>
    </row>
    <row r="72" spans="1:8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  <c r="H73" s="42"/>
    </row>
    <row r="74" spans="1:8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  <c r="H81" s="42"/>
    </row>
    <row r="82" spans="1:8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  <c r="H82" s="42"/>
    </row>
    <row r="83" spans="1:8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  <c r="H83" s="42"/>
    </row>
    <row r="84" spans="1:8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  <c r="H84" s="42"/>
    </row>
    <row r="85" spans="1:8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  <c r="H85" s="42"/>
    </row>
    <row r="86" spans="1:8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  <c r="H86" s="42"/>
    </row>
    <row r="87" spans="1:8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42"/>
    </row>
    <row r="88" spans="1:8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42"/>
    </row>
    <row r="89" spans="1:8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42"/>
    </row>
    <row r="90" spans="1:8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42"/>
    </row>
    <row r="91" spans="1:8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42"/>
    </row>
    <row r="92" spans="1:8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42"/>
    </row>
    <row r="93" spans="1:8" ht="15.75" thickTop="1" x14ac:dyDescent="0.25">
      <c r="A93" s="42"/>
      <c r="B93" s="42"/>
      <c r="C93" s="116"/>
      <c r="D93" s="42"/>
      <c r="E93" s="42"/>
      <c r="F93" s="42"/>
      <c r="G93" s="42"/>
      <c r="H93" s="42"/>
    </row>
    <row r="94" spans="1:8" x14ac:dyDescent="0.25">
      <c r="A94" s="42"/>
      <c r="B94" s="42"/>
      <c r="C94" s="116"/>
      <c r="D94" s="42"/>
      <c r="E94" s="42"/>
      <c r="F94" s="42"/>
      <c r="G94" s="42"/>
      <c r="H94" s="42"/>
    </row>
    <row r="95" spans="1:8" x14ac:dyDescent="0.25">
      <c r="A95" s="42"/>
      <c r="B95" s="42"/>
      <c r="C95" s="116"/>
      <c r="D95" s="42"/>
      <c r="E95" s="42"/>
      <c r="F95" s="42"/>
      <c r="G95" s="42"/>
      <c r="H95" s="42"/>
    </row>
  </sheetData>
  <mergeCells count="1">
    <mergeCell ref="A4:B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0BD9-5A0F-4063-AB35-A4ADE02925B2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3"/>
      <c r="B4" s="893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8656.6666666666679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1400</v>
      </c>
      <c r="C7" s="46"/>
      <c r="D7" s="42"/>
      <c r="E7" s="31"/>
      <c r="F7" s="31"/>
    </row>
    <row r="8" spans="1:6" x14ac:dyDescent="0.25">
      <c r="A8" s="44" t="s">
        <v>22</v>
      </c>
      <c r="B8" s="45">
        <v>725</v>
      </c>
      <c r="C8" s="46"/>
      <c r="D8" s="42"/>
      <c r="E8" s="31"/>
      <c r="F8" s="31"/>
    </row>
    <row r="9" spans="1:6" x14ac:dyDescent="0.25">
      <c r="A9" s="44" t="s">
        <v>23</v>
      </c>
      <c r="B9" s="45">
        <v>1500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3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3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3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246</v>
      </c>
      <c r="D37" s="87">
        <f>SUM(D38:D86)</f>
        <v>6.1833333333333336</v>
      </c>
      <c r="E37" s="88">
        <f>D37*B7</f>
        <v>8656.6666666666679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>
        <f>4</f>
        <v>4</v>
      </c>
      <c r="D50" s="96">
        <f t="shared" si="0"/>
        <v>0.13333333333333333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242</v>
      </c>
      <c r="D57" s="96">
        <f t="shared" si="0"/>
        <v>6.05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678-FADF-49EE-9CAF-C5AD4BA1A9F4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3"/>
      <c r="B4" s="893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8704.2857142857138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8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8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255</v>
      </c>
      <c r="D37" s="87">
        <f>SUM(D38:D86)</f>
        <v>6.4476190476190478</v>
      </c>
      <c r="E37" s="88">
        <f>D37*B7</f>
        <v>8704.2857142857138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>
        <v>1</v>
      </c>
      <c r="D38" s="92">
        <f>C38/B38</f>
        <v>4.7619047619047616E-2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6</v>
      </c>
      <c r="D50" s="96">
        <f t="shared" si="0"/>
        <v>0.2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248</v>
      </c>
      <c r="D57" s="96">
        <f t="shared" si="0"/>
        <v>6.2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72D0-B2AC-43F6-9973-3641577C52C4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3"/>
      <c r="B4" s="893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525.92000000000007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6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6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>
        <v>0.56000000000000005</v>
      </c>
      <c r="C21" s="127" t="s">
        <v>106</v>
      </c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152</v>
      </c>
      <c r="C28" s="62">
        <f>B28*B20</f>
        <v>440.8</v>
      </c>
      <c r="D28" s="42"/>
      <c r="E28" s="42"/>
      <c r="F28" s="42"/>
    </row>
    <row r="29" spans="1:6" ht="15.75" thickBot="1" x14ac:dyDescent="0.3">
      <c r="A29" s="65" t="s">
        <v>44</v>
      </c>
      <c r="B29" s="66">
        <v>152</v>
      </c>
      <c r="C29" s="60">
        <f>B29*B21</f>
        <v>85.12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525.92000000000007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0</v>
      </c>
      <c r="D37" s="87">
        <f>SUM(D38:D86)</f>
        <v>0</v>
      </c>
      <c r="E37" s="88">
        <f>D37*B7</f>
        <v>0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6C2B-2C0C-49FF-9035-857BCC67597C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3"/>
      <c r="B4" s="893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8880.7500000000018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5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5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263</v>
      </c>
      <c r="D37" s="87">
        <f>SUM(D38:D86)</f>
        <v>6.578333333333334</v>
      </c>
      <c r="E37" s="88">
        <f>D37*B7</f>
        <v>8880.7500000000018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1</f>
        <v>1</v>
      </c>
      <c r="D50" s="96">
        <f t="shared" si="0"/>
        <v>3.3333333333333333E-2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261</f>
        <v>261</v>
      </c>
      <c r="D57" s="96">
        <f t="shared" si="0"/>
        <v>6.5250000000000004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062F-E02F-49D8-9CEF-0F67D6C9590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3"/>
      <c r="B4" s="893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8707.5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3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3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6.45</v>
      </c>
      <c r="E37" s="88">
        <f>D37*B7</f>
        <v>8707.5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124">
        <v>6</v>
      </c>
      <c r="D50" s="96">
        <f t="shared" si="0"/>
        <v>0.2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41+209</f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FAEC-7CD1-4364-8B2C-683D1E4386DA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3"/>
      <c r="B4" s="893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8130.5357142857138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2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2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240</v>
      </c>
      <c r="D37" s="87">
        <f>SUM(D38:D86)</f>
        <v>6.0226190476190471</v>
      </c>
      <c r="E37" s="88">
        <f>D37*B7</f>
        <v>8130.5357142857138</v>
      </c>
      <c r="F37" s="42"/>
    </row>
    <row r="38" spans="1:6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239</f>
        <v>239</v>
      </c>
      <c r="D57" s="96">
        <f t="shared" si="0"/>
        <v>5.9749999999999996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7C7A-04EE-4C23-A4CD-14D39FDC08F4}">
  <dimension ref="A1:E95"/>
  <sheetViews>
    <sheetView workbookViewId="0">
      <selection activeCell="C14" sqref="C1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</cols>
  <sheetData>
    <row r="1" spans="1:5" ht="18" x14ac:dyDescent="0.25">
      <c r="A1" s="30" t="s">
        <v>16</v>
      </c>
      <c r="B1" s="31"/>
      <c r="C1" s="30"/>
      <c r="D1" s="32"/>
      <c r="E1" s="31"/>
    </row>
    <row r="2" spans="1:5" x14ac:dyDescent="0.25">
      <c r="A2" s="33" t="s">
        <v>17</v>
      </c>
      <c r="B2" s="34"/>
      <c r="C2" s="35"/>
      <c r="D2" s="36"/>
      <c r="E2" s="31"/>
    </row>
    <row r="3" spans="1:5" x14ac:dyDescent="0.25">
      <c r="A3" s="33" t="s">
        <v>18</v>
      </c>
      <c r="B3" s="34"/>
      <c r="C3" s="35"/>
      <c r="D3" s="36"/>
      <c r="E3" s="31"/>
    </row>
    <row r="4" spans="1:5" x14ac:dyDescent="0.25">
      <c r="A4" s="893"/>
      <c r="B4" s="893"/>
      <c r="C4" s="37"/>
      <c r="D4" s="31"/>
      <c r="E4" s="31"/>
    </row>
    <row r="5" spans="1:5" x14ac:dyDescent="0.25">
      <c r="A5" s="38" t="s">
        <v>19</v>
      </c>
      <c r="B5" s="39">
        <f>SUM(C30+C35+E37+E88)</f>
        <v>9753.75</v>
      </c>
      <c r="C5" s="40"/>
      <c r="D5" s="41" t="s">
        <v>20</v>
      </c>
      <c r="E5" s="31"/>
    </row>
    <row r="6" spans="1:5" x14ac:dyDescent="0.25">
      <c r="A6" s="43"/>
      <c r="B6" s="43"/>
      <c r="C6" s="40"/>
      <c r="D6" s="42"/>
      <c r="E6" s="31"/>
    </row>
    <row r="7" spans="1:5" x14ac:dyDescent="0.25">
      <c r="A7" s="44" t="s">
        <v>21</v>
      </c>
      <c r="B7" s="45">
        <v>1350</v>
      </c>
      <c r="C7" s="46"/>
      <c r="D7" s="42"/>
      <c r="E7" s="31"/>
    </row>
    <row r="8" spans="1:5" x14ac:dyDescent="0.25">
      <c r="A8" s="44" t="s">
        <v>22</v>
      </c>
      <c r="B8" s="45"/>
      <c r="C8" s="46"/>
      <c r="D8" s="42"/>
      <c r="E8" s="31"/>
    </row>
    <row r="9" spans="1:5" x14ac:dyDescent="0.25">
      <c r="A9" s="44" t="s">
        <v>23</v>
      </c>
      <c r="B9" s="45">
        <v>1450</v>
      </c>
      <c r="C9" s="46"/>
      <c r="D9" s="42"/>
      <c r="E9" s="31"/>
    </row>
    <row r="10" spans="1:5" x14ac:dyDescent="0.25">
      <c r="A10" s="44" t="s">
        <v>24</v>
      </c>
      <c r="B10" s="46"/>
      <c r="C10" s="46"/>
      <c r="D10" s="42"/>
      <c r="E10" s="31"/>
    </row>
    <row r="11" spans="1:5" x14ac:dyDescent="0.25">
      <c r="A11" s="44" t="s">
        <v>25</v>
      </c>
      <c r="B11" s="46"/>
      <c r="C11" s="46"/>
      <c r="D11" s="42"/>
      <c r="E11" s="31"/>
    </row>
    <row r="12" spans="1:5" x14ac:dyDescent="0.25">
      <c r="A12" s="47" t="s">
        <v>26</v>
      </c>
      <c r="B12" s="46"/>
      <c r="C12" s="46"/>
      <c r="D12" s="42"/>
      <c r="E12" s="31"/>
    </row>
    <row r="13" spans="1:5" x14ac:dyDescent="0.25">
      <c r="A13" s="48" t="s">
        <v>27</v>
      </c>
      <c r="B13" s="46"/>
      <c r="C13" s="46"/>
      <c r="D13" s="42"/>
      <c r="E13" s="31"/>
    </row>
    <row r="14" spans="1:5" x14ac:dyDescent="0.25">
      <c r="A14" s="44" t="s">
        <v>28</v>
      </c>
      <c r="B14" s="46"/>
      <c r="C14" s="46"/>
      <c r="D14" s="42"/>
      <c r="E14" s="31"/>
    </row>
    <row r="15" spans="1:5" x14ac:dyDescent="0.25">
      <c r="A15" s="49" t="s">
        <v>29</v>
      </c>
      <c r="B15" s="120"/>
      <c r="C15" s="51"/>
      <c r="D15" s="51"/>
      <c r="E15" s="51"/>
    </row>
    <row r="16" spans="1:5" x14ac:dyDescent="0.25">
      <c r="A16" s="48" t="s">
        <v>30</v>
      </c>
      <c r="B16" s="46"/>
      <c r="C16" s="46"/>
      <c r="D16" s="42"/>
      <c r="E16" s="31"/>
    </row>
    <row r="17" spans="1:5" x14ac:dyDescent="0.25">
      <c r="A17" s="44" t="s">
        <v>31</v>
      </c>
      <c r="B17" s="46"/>
      <c r="C17" s="46"/>
      <c r="D17" s="42"/>
      <c r="E17" s="31"/>
    </row>
    <row r="18" spans="1:5" x14ac:dyDescent="0.25">
      <c r="A18" s="49" t="s">
        <v>32</v>
      </c>
      <c r="B18" s="120"/>
      <c r="C18" s="51"/>
      <c r="D18" s="31"/>
      <c r="E18" s="51"/>
    </row>
    <row r="19" spans="1:5" x14ac:dyDescent="0.25">
      <c r="A19" s="48" t="s">
        <v>33</v>
      </c>
      <c r="B19" s="46"/>
      <c r="C19" s="46"/>
      <c r="D19" s="42"/>
      <c r="E19" s="31"/>
    </row>
    <row r="20" spans="1:5" x14ac:dyDescent="0.25">
      <c r="A20" s="44" t="s">
        <v>34</v>
      </c>
      <c r="B20" s="46"/>
      <c r="C20" s="46"/>
      <c r="D20" s="42"/>
      <c r="E20" s="31"/>
    </row>
    <row r="21" spans="1:5" x14ac:dyDescent="0.25">
      <c r="A21" s="48" t="s">
        <v>35</v>
      </c>
      <c r="B21" s="46"/>
      <c r="C21" s="46"/>
      <c r="D21" s="42"/>
      <c r="E21" s="31"/>
    </row>
    <row r="22" spans="1:5" ht="15.75" thickBot="1" x14ac:dyDescent="0.3">
      <c r="A22" s="43"/>
      <c r="B22" s="43"/>
      <c r="C22" s="40"/>
      <c r="D22" s="42"/>
      <c r="E22" s="31"/>
    </row>
    <row r="23" spans="1:5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</row>
    <row r="24" spans="1:5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</row>
    <row r="25" spans="1:5" x14ac:dyDescent="0.25">
      <c r="A25" s="58" t="s">
        <v>40</v>
      </c>
      <c r="B25" s="59">
        <v>0</v>
      </c>
      <c r="C25" s="60">
        <f>B25*B15</f>
        <v>0</v>
      </c>
      <c r="D25" s="42"/>
      <c r="E25" s="42"/>
    </row>
    <row r="26" spans="1:5" x14ac:dyDescent="0.25">
      <c r="A26" s="61" t="s">
        <v>41</v>
      </c>
      <c r="B26" s="59">
        <v>0</v>
      </c>
      <c r="C26" s="62">
        <f>B26*B17</f>
        <v>0</v>
      </c>
      <c r="D26" s="42"/>
      <c r="E26" s="42"/>
    </row>
    <row r="27" spans="1:5" x14ac:dyDescent="0.25">
      <c r="A27" s="63" t="s">
        <v>42</v>
      </c>
      <c r="B27" s="59">
        <v>0</v>
      </c>
      <c r="C27" s="62">
        <f>B27*B18</f>
        <v>0</v>
      </c>
      <c r="D27" s="42"/>
      <c r="E27" s="42"/>
    </row>
    <row r="28" spans="1:5" x14ac:dyDescent="0.25">
      <c r="A28" s="64" t="s">
        <v>43</v>
      </c>
      <c r="B28" s="59">
        <v>0</v>
      </c>
      <c r="C28" s="62">
        <f>B28*B20</f>
        <v>0</v>
      </c>
      <c r="D28" s="42"/>
      <c r="E28" s="42"/>
    </row>
    <row r="29" spans="1:5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</row>
    <row r="30" spans="1:5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</row>
    <row r="31" spans="1:5" ht="16.5" thickTop="1" thickBot="1" x14ac:dyDescent="0.3">
      <c r="A31" s="70"/>
      <c r="B31" s="71"/>
      <c r="C31" s="72"/>
      <c r="D31" s="42"/>
      <c r="E31" s="42"/>
    </row>
    <row r="32" spans="1:5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</row>
    <row r="33" spans="1:5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</row>
    <row r="34" spans="1:5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</row>
    <row r="35" spans="1:5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</row>
    <row r="36" spans="1:5" ht="16.5" thickTop="1" thickBot="1" x14ac:dyDescent="0.3">
      <c r="A36" s="80"/>
      <c r="B36" s="81"/>
      <c r="C36" s="82"/>
      <c r="D36" s="83" t="s">
        <v>50</v>
      </c>
      <c r="E36" s="54" t="s">
        <v>51</v>
      </c>
    </row>
    <row r="37" spans="1:5" ht="16.5" thickTop="1" thickBot="1" x14ac:dyDescent="0.3">
      <c r="A37" s="84" t="s">
        <v>52</v>
      </c>
      <c r="B37" s="85"/>
      <c r="C37" s="86">
        <f>SUM(C38:C86)</f>
        <v>289</v>
      </c>
      <c r="D37" s="87">
        <f>SUM(D38:D86)</f>
        <v>7.2249999999999996</v>
      </c>
      <c r="E37" s="88">
        <f>D37*B7</f>
        <v>9753.75</v>
      </c>
    </row>
    <row r="38" spans="1:5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</row>
    <row r="39" spans="1:5" x14ac:dyDescent="0.25">
      <c r="A39" s="93" t="s">
        <v>54</v>
      </c>
      <c r="B39" s="94">
        <v>18</v>
      </c>
      <c r="C39" s="95"/>
      <c r="D39" s="96">
        <f>C39/B39</f>
        <v>0</v>
      </c>
      <c r="E39" s="42"/>
    </row>
    <row r="40" spans="1:5" x14ac:dyDescent="0.25">
      <c r="A40" s="93" t="s">
        <v>55</v>
      </c>
      <c r="B40" s="94">
        <v>28</v>
      </c>
      <c r="C40" s="95"/>
      <c r="D40" s="96">
        <f>C40/B40</f>
        <v>0</v>
      </c>
      <c r="E40" s="42"/>
    </row>
    <row r="41" spans="1:5" x14ac:dyDescent="0.25">
      <c r="A41" s="93" t="s">
        <v>56</v>
      </c>
      <c r="B41" s="94">
        <v>55</v>
      </c>
      <c r="C41" s="95"/>
      <c r="D41" s="96">
        <f>C41/B41</f>
        <v>0</v>
      </c>
      <c r="E41" s="42"/>
    </row>
    <row r="42" spans="1:5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</row>
    <row r="43" spans="1:5" x14ac:dyDescent="0.25">
      <c r="A43" s="93" t="s">
        <v>58</v>
      </c>
      <c r="B43" s="94">
        <v>20</v>
      </c>
      <c r="C43" s="95"/>
      <c r="D43" s="97">
        <f>C43/B43</f>
        <v>0</v>
      </c>
      <c r="E43" s="42"/>
    </row>
    <row r="44" spans="1:5" x14ac:dyDescent="0.25">
      <c r="A44" s="98" t="s">
        <v>59</v>
      </c>
      <c r="B44" s="99">
        <v>30</v>
      </c>
      <c r="C44" s="100"/>
      <c r="D44" s="97">
        <f>C44/B44</f>
        <v>0</v>
      </c>
      <c r="E44" s="42"/>
    </row>
    <row r="45" spans="1:5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</row>
    <row r="46" spans="1:5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</row>
    <row r="47" spans="1:5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</row>
    <row r="48" spans="1:5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</row>
    <row r="49" spans="1:5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</row>
    <row r="50" spans="1:5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</row>
    <row r="51" spans="1:5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</row>
    <row r="52" spans="1:5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</row>
    <row r="53" spans="1:5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</row>
    <row r="54" spans="1:5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</row>
    <row r="55" spans="1:5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</row>
    <row r="56" spans="1:5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</row>
    <row r="57" spans="1:5" x14ac:dyDescent="0.25">
      <c r="A57" s="93" t="s">
        <v>72</v>
      </c>
      <c r="B57" s="94">
        <v>40</v>
      </c>
      <c r="C57" s="95">
        <v>289</v>
      </c>
      <c r="D57" s="96">
        <f t="shared" si="0"/>
        <v>7.2249999999999996</v>
      </c>
      <c r="E57" s="42"/>
    </row>
    <row r="58" spans="1:5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</row>
    <row r="59" spans="1:5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</row>
    <row r="60" spans="1:5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</row>
    <row r="61" spans="1:5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</row>
    <row r="62" spans="1:5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</row>
    <row r="63" spans="1:5" x14ac:dyDescent="0.25">
      <c r="A63" s="93" t="s">
        <v>78</v>
      </c>
      <c r="B63" s="94">
        <v>80</v>
      </c>
      <c r="C63" s="95"/>
      <c r="D63" s="96">
        <f>C63/B63</f>
        <v>0</v>
      </c>
      <c r="E63" s="42"/>
    </row>
    <row r="64" spans="1:5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</row>
    <row r="65" spans="1:5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</row>
    <row r="66" spans="1:5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</row>
    <row r="67" spans="1:5" x14ac:dyDescent="0.25">
      <c r="A67" s="93" t="s">
        <v>82</v>
      </c>
      <c r="B67" s="94">
        <v>56</v>
      </c>
      <c r="C67" s="95"/>
      <c r="D67" s="96">
        <f>C67/B67</f>
        <v>0</v>
      </c>
      <c r="E67" s="42"/>
    </row>
    <row r="68" spans="1:5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</row>
    <row r="69" spans="1:5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</row>
    <row r="70" spans="1:5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</row>
    <row r="71" spans="1:5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</row>
    <row r="72" spans="1:5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</row>
    <row r="73" spans="1:5" x14ac:dyDescent="0.25">
      <c r="A73" s="93" t="s">
        <v>88</v>
      </c>
      <c r="B73" s="94">
        <v>72</v>
      </c>
      <c r="C73" s="101"/>
      <c r="D73" s="96">
        <f>C73/B73</f>
        <v>0</v>
      </c>
      <c r="E73" s="42"/>
    </row>
    <row r="74" spans="1:5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</row>
    <row r="75" spans="1:5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</row>
    <row r="76" spans="1:5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</row>
    <row r="77" spans="1:5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</row>
    <row r="78" spans="1:5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</row>
    <row r="79" spans="1:5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</row>
    <row r="80" spans="1:5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</row>
    <row r="81" spans="1:5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</row>
    <row r="82" spans="1:5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</row>
    <row r="83" spans="1:5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</row>
    <row r="84" spans="1:5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</row>
    <row r="85" spans="1:5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</row>
    <row r="86" spans="1:5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</row>
    <row r="87" spans="1:5" ht="16.5" thickTop="1" thickBot="1" x14ac:dyDescent="0.3">
      <c r="A87" s="106"/>
      <c r="B87" s="107"/>
      <c r="C87" s="82"/>
      <c r="D87" s="83" t="s">
        <v>50</v>
      </c>
      <c r="E87" s="54" t="s">
        <v>51</v>
      </c>
    </row>
    <row r="88" spans="1:5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</row>
    <row r="89" spans="1:5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</row>
    <row r="90" spans="1:5" x14ac:dyDescent="0.25">
      <c r="A90" s="112" t="s">
        <v>101</v>
      </c>
      <c r="B90" s="113">
        <v>18</v>
      </c>
      <c r="C90" s="114"/>
      <c r="D90" s="96">
        <f>C90/B90</f>
        <v>0</v>
      </c>
      <c r="E90" s="42"/>
    </row>
    <row r="91" spans="1:5" x14ac:dyDescent="0.25">
      <c r="A91" s="93" t="s">
        <v>58</v>
      </c>
      <c r="B91" s="94">
        <v>20</v>
      </c>
      <c r="C91" s="101"/>
      <c r="D91" s="96">
        <f>C91/B91</f>
        <v>0</v>
      </c>
      <c r="E91" s="42"/>
    </row>
    <row r="92" spans="1:5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</row>
    <row r="93" spans="1:5" ht="15.75" thickTop="1" x14ac:dyDescent="0.25">
      <c r="A93" s="42"/>
      <c r="B93" s="42"/>
      <c r="C93" s="116"/>
      <c r="D93" s="42"/>
      <c r="E93" s="42"/>
    </row>
    <row r="94" spans="1:5" x14ac:dyDescent="0.25">
      <c r="A94" s="42"/>
      <c r="B94" s="42"/>
      <c r="C94" s="116"/>
      <c r="D94" s="42"/>
      <c r="E94" s="42"/>
    </row>
    <row r="95" spans="1:5" x14ac:dyDescent="0.25">
      <c r="A95" s="42"/>
      <c r="B95" s="42"/>
      <c r="C95" s="116"/>
      <c r="D95" s="42"/>
      <c r="E95" s="42"/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182F-78FB-4AE1-9234-21B78AE68DB2}">
  <dimension ref="A1:G90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718" t="s">
        <v>16</v>
      </c>
      <c r="B1" s="719"/>
      <c r="C1" s="718"/>
      <c r="D1" s="720"/>
      <c r="E1" s="719"/>
      <c r="F1" s="719"/>
      <c r="G1" s="719"/>
    </row>
    <row r="2" spans="1:7" x14ac:dyDescent="0.25">
      <c r="A2" s="794" t="s">
        <v>17</v>
      </c>
      <c r="B2" s="721"/>
      <c r="C2" s="722"/>
      <c r="D2" s="723"/>
      <c r="E2" s="719"/>
      <c r="F2" s="719"/>
      <c r="G2" s="719"/>
    </row>
    <row r="3" spans="1:7" x14ac:dyDescent="0.25">
      <c r="A3" s="794" t="s">
        <v>18</v>
      </c>
      <c r="B3" s="721"/>
      <c r="C3" s="722"/>
      <c r="D3" s="723"/>
      <c r="E3" s="719"/>
      <c r="F3" s="719"/>
      <c r="G3" s="719"/>
    </row>
    <row r="4" spans="1:7" x14ac:dyDescent="0.25">
      <c r="A4" s="893"/>
      <c r="B4" s="893"/>
      <c r="C4" s="724"/>
      <c r="D4" s="719"/>
      <c r="E4" s="719"/>
      <c r="F4" s="719"/>
      <c r="G4" s="719"/>
    </row>
    <row r="5" spans="1:7" x14ac:dyDescent="0.25">
      <c r="A5" s="38" t="s">
        <v>19</v>
      </c>
      <c r="B5" s="39">
        <f>SUM(C21+C26+C30+E32+E83)</f>
        <v>3019.3999999999996</v>
      </c>
      <c r="C5" s="40"/>
      <c r="D5" s="41" t="s">
        <v>20</v>
      </c>
      <c r="E5" s="719"/>
      <c r="F5" s="42"/>
      <c r="G5" s="41"/>
    </row>
    <row r="6" spans="1:7" x14ac:dyDescent="0.25">
      <c r="A6" s="43"/>
      <c r="B6" s="43"/>
      <c r="C6" s="40"/>
      <c r="D6" s="42"/>
      <c r="E6" s="719"/>
      <c r="F6" s="719"/>
      <c r="G6" s="719"/>
    </row>
    <row r="7" spans="1:7" x14ac:dyDescent="0.25">
      <c r="A7" s="44" t="s">
        <v>21</v>
      </c>
      <c r="B7" s="45">
        <v>1675</v>
      </c>
      <c r="C7" s="46"/>
      <c r="D7" s="42"/>
      <c r="E7" s="719"/>
      <c r="F7" s="719"/>
      <c r="G7" s="719"/>
    </row>
    <row r="8" spans="1:7" x14ac:dyDescent="0.25">
      <c r="A8" s="44" t="s">
        <v>119</v>
      </c>
      <c r="B8" s="46">
        <v>0.02</v>
      </c>
      <c r="C8" s="46"/>
      <c r="D8" s="42"/>
      <c r="E8" s="719"/>
      <c r="F8" s="719"/>
      <c r="G8" s="719"/>
    </row>
    <row r="9" spans="1:7" x14ac:dyDescent="0.25">
      <c r="A9" s="44" t="s">
        <v>120</v>
      </c>
      <c r="B9" s="46">
        <v>0.02</v>
      </c>
      <c r="C9" s="46"/>
      <c r="D9" s="42"/>
      <c r="E9" s="719"/>
      <c r="F9" s="719"/>
      <c r="G9" s="719"/>
    </row>
    <row r="10" spans="1:7" x14ac:dyDescent="0.25">
      <c r="A10" s="44" t="s">
        <v>23</v>
      </c>
      <c r="B10" s="45">
        <v>1700</v>
      </c>
      <c r="C10" s="46"/>
      <c r="D10" s="42"/>
      <c r="E10" s="719"/>
      <c r="F10" s="719"/>
      <c r="G10" s="719"/>
    </row>
    <row r="11" spans="1:7" x14ac:dyDescent="0.25">
      <c r="A11" s="44" t="s">
        <v>24</v>
      </c>
      <c r="B11" s="46"/>
      <c r="C11" s="46"/>
      <c r="D11" s="42"/>
      <c r="E11" s="719"/>
      <c r="F11" s="719"/>
      <c r="G11" s="719"/>
    </row>
    <row r="12" spans="1:7" x14ac:dyDescent="0.25">
      <c r="A12" s="44" t="s">
        <v>25</v>
      </c>
      <c r="B12" s="46"/>
      <c r="C12" s="46"/>
      <c r="D12" s="42"/>
      <c r="E12" s="719"/>
      <c r="F12" s="719"/>
      <c r="G12" s="719"/>
    </row>
    <row r="13" spans="1:7" x14ac:dyDescent="0.25">
      <c r="A13" s="725" t="s">
        <v>26</v>
      </c>
      <c r="B13" s="46"/>
      <c r="C13" s="46"/>
      <c r="D13" s="42"/>
      <c r="E13" s="719"/>
      <c r="F13" s="719"/>
      <c r="G13" s="719"/>
    </row>
    <row r="14" spans="1:7" x14ac:dyDescent="0.25">
      <c r="A14" s="48" t="s">
        <v>33</v>
      </c>
      <c r="B14" s="46"/>
      <c r="C14" s="46"/>
      <c r="D14" s="42"/>
      <c r="E14" s="719"/>
      <c r="F14" s="719"/>
      <c r="G14" s="719"/>
    </row>
    <row r="15" spans="1:7" x14ac:dyDescent="0.25">
      <c r="A15" s="44" t="s">
        <v>34</v>
      </c>
      <c r="B15" s="46">
        <v>3.55</v>
      </c>
      <c r="C15" s="46"/>
      <c r="D15" s="42"/>
      <c r="E15" s="719"/>
      <c r="F15" s="719"/>
      <c r="G15" s="719"/>
    </row>
    <row r="16" spans="1:7" x14ac:dyDescent="0.25">
      <c r="A16" s="48" t="s">
        <v>35</v>
      </c>
      <c r="B16" s="46">
        <v>0.4</v>
      </c>
      <c r="C16" s="46"/>
      <c r="D16" s="42"/>
      <c r="E16" s="719"/>
      <c r="F16" s="719"/>
      <c r="G16" s="719"/>
    </row>
    <row r="17" spans="1:7" ht="15.75" thickBot="1" x14ac:dyDescent="0.3">
      <c r="A17" s="43"/>
      <c r="B17" s="43"/>
      <c r="C17" s="40"/>
      <c r="D17" s="42"/>
      <c r="E17" s="719"/>
      <c r="F17" s="719"/>
      <c r="G17" s="719"/>
    </row>
    <row r="18" spans="1:7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</row>
    <row r="19" spans="1:7" ht="15.75" thickTop="1" x14ac:dyDescent="0.25">
      <c r="A19" s="64" t="s">
        <v>43</v>
      </c>
      <c r="B19" s="59">
        <v>756</v>
      </c>
      <c r="C19" s="62">
        <f>B19*B15</f>
        <v>2683.7999999999997</v>
      </c>
      <c r="D19" s="42"/>
      <c r="E19" s="42"/>
      <c r="F19" s="42"/>
      <c r="G19" s="42"/>
    </row>
    <row r="20" spans="1:7" ht="15.75" thickBot="1" x14ac:dyDescent="0.3">
      <c r="A20" s="65" t="s">
        <v>44</v>
      </c>
      <c r="B20" s="66">
        <v>839</v>
      </c>
      <c r="C20" s="60">
        <f>B20*B16</f>
        <v>335.6</v>
      </c>
      <c r="D20" s="42"/>
      <c r="E20" s="42"/>
      <c r="F20" s="42"/>
      <c r="G20" s="42"/>
    </row>
    <row r="21" spans="1:7" ht="16.5" thickTop="1" thickBot="1" x14ac:dyDescent="0.3">
      <c r="A21" s="67"/>
      <c r="B21" s="68" t="s">
        <v>45</v>
      </c>
      <c r="C21" s="69">
        <f>SUM(C19:C20)</f>
        <v>3019.3999999999996</v>
      </c>
      <c r="D21" s="42"/>
      <c r="E21" s="42"/>
      <c r="F21" s="42"/>
      <c r="G21" s="42"/>
    </row>
    <row r="22" spans="1:7" ht="16.5" thickTop="1" thickBot="1" x14ac:dyDescent="0.3">
      <c r="A22" s="70"/>
      <c r="B22" s="71"/>
      <c r="C22" s="72"/>
      <c r="D22" s="42"/>
      <c r="E22" s="42"/>
      <c r="F22" s="42"/>
      <c r="G22" s="42"/>
    </row>
    <row r="23" spans="1:7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</row>
    <row r="24" spans="1:7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</row>
    <row r="25" spans="1:7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</row>
    <row r="26" spans="1:7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</row>
    <row r="27" spans="1:7" ht="16.5" thickTop="1" thickBot="1" x14ac:dyDescent="0.3">
      <c r="A27" s="70"/>
      <c r="B27" s="71"/>
      <c r="C27" s="72"/>
      <c r="D27" s="42"/>
      <c r="E27" s="42"/>
      <c r="F27" s="42"/>
      <c r="G27" s="42"/>
    </row>
    <row r="28" spans="1:7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</row>
    <row r="29" spans="1:7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</row>
    <row r="30" spans="1:7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</row>
    <row r="31" spans="1:7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</row>
    <row r="32" spans="1:7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</row>
    <row r="33" spans="1:7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</row>
    <row r="34" spans="1:7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</row>
    <row r="35" spans="1:7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</row>
    <row r="36" spans="1:7" x14ac:dyDescent="0.25">
      <c r="A36" s="93" t="s">
        <v>72</v>
      </c>
      <c r="B36" s="94">
        <v>33</v>
      </c>
      <c r="C36" s="95"/>
      <c r="D36" s="96">
        <f t="shared" si="0"/>
        <v>0</v>
      </c>
      <c r="E36" s="42"/>
      <c r="F36" s="42"/>
      <c r="G36" s="42"/>
    </row>
    <row r="37" spans="1:7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</row>
    <row r="39" spans="1:7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</row>
    <row r="40" spans="1:7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</row>
    <row r="41" spans="1:7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</row>
    <row r="43" spans="1:7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</row>
    <row r="44" spans="1:7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</row>
    <row r="45" spans="1:7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</row>
    <row r="46" spans="1:7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</row>
    <row r="47" spans="1:7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</row>
    <row r="52" spans="1:7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</row>
    <row r="58" spans="1:7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</row>
    <row r="59" spans="1:7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</row>
    <row r="60" spans="1:7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</row>
    <row r="61" spans="1:7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</row>
    <row r="62" spans="1:7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</row>
    <row r="63" spans="1:7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</row>
    <row r="64" spans="1:7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</row>
    <row r="65" spans="1:7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</row>
    <row r="66" spans="1:7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</row>
    <row r="67" spans="1:7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</row>
    <row r="69" spans="1:7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</row>
    <row r="72" spans="1:7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</row>
    <row r="74" spans="1:7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</row>
    <row r="76" spans="1:7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</row>
    <row r="82" spans="1:7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</row>
    <row r="83" spans="1:7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</row>
    <row r="84" spans="1:7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</row>
    <row r="85" spans="1:7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</row>
    <row r="86" spans="1:7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</row>
    <row r="87" spans="1:7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</row>
    <row r="88" spans="1:7" ht="15.75" thickTop="1" x14ac:dyDescent="0.25">
      <c r="A88" s="42"/>
      <c r="B88" s="42"/>
      <c r="C88" s="116"/>
      <c r="D88" s="42"/>
      <c r="E88" s="42"/>
      <c r="F88" s="42"/>
      <c r="G88" s="42"/>
    </row>
    <row r="89" spans="1:7" x14ac:dyDescent="0.25">
      <c r="A89" s="42"/>
      <c r="B89" s="42"/>
      <c r="C89" s="116"/>
      <c r="D89" s="42"/>
      <c r="E89" s="42"/>
      <c r="F89" s="42"/>
      <c r="G89" s="42"/>
    </row>
    <row r="90" spans="1:7" x14ac:dyDescent="0.25">
      <c r="A90" s="42"/>
      <c r="B90" s="42"/>
      <c r="C90" s="116"/>
      <c r="D90" s="42"/>
      <c r="E90" s="42"/>
      <c r="F90" s="42"/>
      <c r="G90" s="42"/>
    </row>
  </sheetData>
  <mergeCells count="1">
    <mergeCell ref="A4:B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25CD-A2C8-45A9-83EA-7EC929B670D7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3"/>
      <c r="B4" s="893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8667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/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19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19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/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6.42</v>
      </c>
      <c r="E37" s="88">
        <f>D37*B7</f>
        <v>8667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109+103+40</f>
        <v>252</v>
      </c>
      <c r="D57" s="96">
        <f t="shared" si="0"/>
        <v>6.3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D8E9-D464-4989-9C5B-E651AC6E08E3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3"/>
      <c r="B4" s="893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135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8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8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4</v>
      </c>
      <c r="D37" s="87">
        <f>SUM(D38:D86)</f>
        <v>0.1</v>
      </c>
      <c r="E37" s="88">
        <f>D37*B7</f>
        <v>135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>
        <v>4</v>
      </c>
      <c r="D56" s="96">
        <f t="shared" si="0"/>
        <v>0.1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9B43-C7A9-4C62-BAF7-01ED33444A2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3"/>
      <c r="B4" s="893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10125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7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7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300</v>
      </c>
      <c r="D37" s="87">
        <f>SUM(D38:D86)</f>
        <v>7.5</v>
      </c>
      <c r="E37" s="88">
        <f>D37*B7</f>
        <v>10125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300</v>
      </c>
      <c r="D57" s="96">
        <f t="shared" si="0"/>
        <v>7.5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1B6F-1393-4D2F-9EFC-BB524B9645B4}">
  <dimension ref="A1:F95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3"/>
      <c r="B4" s="893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8437.5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5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5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250</v>
      </c>
      <c r="D37" s="87">
        <f>SUM(D38:D86)</f>
        <v>6.25</v>
      </c>
      <c r="E37" s="88">
        <f>D37*B7</f>
        <v>8437.5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22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D1EC-FD32-455D-9B46-1C57F0B97ECE}">
  <dimension ref="A1:O90"/>
  <sheetViews>
    <sheetView topLeftCell="A24" workbookViewId="0">
      <selection activeCell="C33" sqref="C33:C81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9" max="9" width="12.28515625" customWidth="1"/>
    <col min="12" max="12" width="10.42578125" customWidth="1"/>
  </cols>
  <sheetData>
    <row r="1" spans="1:15" ht="18" x14ac:dyDescent="0.25">
      <c r="A1" s="718" t="s">
        <v>16</v>
      </c>
      <c r="B1" s="719"/>
      <c r="C1" s="718"/>
      <c r="D1" s="720"/>
      <c r="E1" s="719"/>
      <c r="F1" s="719"/>
      <c r="G1" s="719"/>
      <c r="H1" s="805" t="s">
        <v>16</v>
      </c>
      <c r="I1" s="806"/>
      <c r="J1" s="805"/>
      <c r="K1" s="807"/>
      <c r="L1" s="806"/>
      <c r="M1" s="806"/>
      <c r="N1" s="806"/>
      <c r="O1" s="806"/>
    </row>
    <row r="2" spans="1:15" x14ac:dyDescent="0.25">
      <c r="A2" s="794" t="s">
        <v>17</v>
      </c>
      <c r="B2" s="721"/>
      <c r="C2" s="722"/>
      <c r="D2" s="723"/>
      <c r="E2" s="719"/>
      <c r="F2" s="719"/>
      <c r="G2" s="719"/>
      <c r="H2" s="886" t="s">
        <v>17</v>
      </c>
      <c r="I2" s="808"/>
      <c r="J2" s="809"/>
      <c r="K2" s="810"/>
      <c r="L2" s="806"/>
      <c r="M2" s="806"/>
      <c r="N2" s="806"/>
      <c r="O2" s="806"/>
    </row>
    <row r="3" spans="1:15" x14ac:dyDescent="0.25">
      <c r="A3" s="794" t="s">
        <v>18</v>
      </c>
      <c r="B3" s="721"/>
      <c r="C3" s="722"/>
      <c r="D3" s="723"/>
      <c r="E3" s="719"/>
      <c r="F3" s="719"/>
      <c r="G3" s="719"/>
      <c r="H3" s="886" t="s">
        <v>18</v>
      </c>
      <c r="I3" s="808"/>
      <c r="J3" s="809"/>
      <c r="K3" s="810"/>
      <c r="L3" s="806"/>
      <c r="M3" s="806"/>
      <c r="N3" s="806"/>
      <c r="O3" s="806"/>
    </row>
    <row r="4" spans="1:15" x14ac:dyDescent="0.25">
      <c r="A4" s="893"/>
      <c r="B4" s="893"/>
      <c r="C4" s="724"/>
      <c r="D4" s="719"/>
      <c r="E4" s="719"/>
      <c r="F4" s="719"/>
      <c r="G4" s="719"/>
      <c r="H4" s="893"/>
      <c r="I4" s="893"/>
      <c r="J4" s="811"/>
      <c r="K4" s="806"/>
      <c r="L4" s="806"/>
      <c r="M4" s="806"/>
      <c r="N4" s="806"/>
      <c r="O4" s="806"/>
    </row>
    <row r="5" spans="1:15" x14ac:dyDescent="0.25">
      <c r="A5" s="38" t="s">
        <v>19</v>
      </c>
      <c r="B5" s="39">
        <f>SUM(C21+C26+C30+E32+E83)</f>
        <v>25497.222222222223</v>
      </c>
      <c r="C5" s="40"/>
      <c r="D5" s="41" t="s">
        <v>20</v>
      </c>
      <c r="E5" s="719"/>
      <c r="F5" s="42"/>
      <c r="G5" s="41"/>
      <c r="H5" s="827" t="s">
        <v>19</v>
      </c>
      <c r="I5" s="828">
        <v>24334.027777777777</v>
      </c>
      <c r="J5" s="825"/>
      <c r="K5" s="878" t="s">
        <v>20</v>
      </c>
      <c r="L5" s="806"/>
      <c r="M5" s="813"/>
      <c r="N5" s="878"/>
      <c r="O5" s="813"/>
    </row>
    <row r="6" spans="1:15" x14ac:dyDescent="0.25">
      <c r="A6" s="43"/>
      <c r="B6" s="43"/>
      <c r="C6" s="40"/>
      <c r="D6" s="42"/>
      <c r="E6" s="719"/>
      <c r="F6" s="719"/>
      <c r="G6" s="719"/>
      <c r="H6" s="872"/>
      <c r="I6" s="872"/>
      <c r="J6" s="825"/>
      <c r="K6" s="813"/>
      <c r="L6" s="806"/>
      <c r="M6" s="806"/>
      <c r="N6" s="806"/>
      <c r="O6" s="806"/>
    </row>
    <row r="7" spans="1:15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829" t="s">
        <v>21</v>
      </c>
      <c r="I7" s="884">
        <v>1675</v>
      </c>
      <c r="J7" s="830"/>
      <c r="K7" s="813"/>
      <c r="L7" s="806"/>
      <c r="M7" s="806"/>
      <c r="N7" s="806"/>
      <c r="O7" s="806"/>
    </row>
    <row r="8" spans="1:15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829" t="s">
        <v>119</v>
      </c>
      <c r="I8" s="830">
        <v>0.02</v>
      </c>
      <c r="J8" s="830"/>
      <c r="K8" s="813"/>
      <c r="L8" s="806"/>
      <c r="M8" s="806"/>
      <c r="N8" s="806"/>
      <c r="O8" s="806"/>
    </row>
    <row r="9" spans="1:15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829" t="s">
        <v>120</v>
      </c>
      <c r="I9" s="830">
        <v>0.02</v>
      </c>
      <c r="J9" s="830"/>
      <c r="K9" s="813"/>
      <c r="L9" s="806"/>
      <c r="M9" s="806"/>
      <c r="N9" s="806"/>
      <c r="O9" s="806"/>
    </row>
    <row r="10" spans="1:15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829" t="s">
        <v>23</v>
      </c>
      <c r="I10" s="884">
        <v>1700</v>
      </c>
      <c r="J10" s="830"/>
      <c r="K10" s="813"/>
      <c r="L10" s="806"/>
      <c r="M10" s="806"/>
      <c r="N10" s="806"/>
      <c r="O10" s="806"/>
    </row>
    <row r="11" spans="1:15" x14ac:dyDescent="0.25">
      <c r="A11" s="44" t="s">
        <v>24</v>
      </c>
      <c r="B11" s="46"/>
      <c r="C11" s="46"/>
      <c r="D11" s="42"/>
      <c r="E11" s="719"/>
      <c r="F11" s="719"/>
      <c r="G11" s="719"/>
      <c r="H11" s="829" t="s">
        <v>24</v>
      </c>
      <c r="I11" s="830"/>
      <c r="J11" s="830"/>
      <c r="K11" s="813"/>
      <c r="L11" s="806"/>
      <c r="M11" s="806"/>
      <c r="N11" s="806"/>
      <c r="O11" s="806"/>
    </row>
    <row r="12" spans="1:15" x14ac:dyDescent="0.25">
      <c r="A12" s="44" t="s">
        <v>25</v>
      </c>
      <c r="B12" s="46"/>
      <c r="C12" s="46"/>
      <c r="D12" s="42"/>
      <c r="E12" s="719"/>
      <c r="F12" s="719"/>
      <c r="G12" s="719"/>
      <c r="H12" s="829" t="s">
        <v>25</v>
      </c>
      <c r="I12" s="830"/>
      <c r="J12" s="830"/>
      <c r="K12" s="813"/>
      <c r="L12" s="806"/>
      <c r="M12" s="806"/>
      <c r="N12" s="806"/>
      <c r="O12" s="806"/>
    </row>
    <row r="13" spans="1:15" x14ac:dyDescent="0.25">
      <c r="A13" s="725" t="s">
        <v>26</v>
      </c>
      <c r="B13" s="46"/>
      <c r="C13" s="46"/>
      <c r="D13" s="42"/>
      <c r="E13" s="719"/>
      <c r="F13" s="719"/>
      <c r="G13" s="719"/>
      <c r="H13" s="812" t="s">
        <v>26</v>
      </c>
      <c r="I13" s="830"/>
      <c r="J13" s="830"/>
      <c r="K13" s="813"/>
      <c r="L13" s="806"/>
      <c r="M13" s="806"/>
      <c r="N13" s="806"/>
      <c r="O13" s="806"/>
    </row>
    <row r="14" spans="1:15" x14ac:dyDescent="0.25">
      <c r="A14" s="48" t="s">
        <v>33</v>
      </c>
      <c r="B14" s="46"/>
      <c r="C14" s="46"/>
      <c r="D14" s="42"/>
      <c r="E14" s="719"/>
      <c r="F14" s="719"/>
      <c r="G14" s="719"/>
      <c r="H14" s="883" t="s">
        <v>33</v>
      </c>
      <c r="I14" s="830"/>
      <c r="J14" s="830"/>
      <c r="K14" s="813"/>
      <c r="L14" s="806"/>
      <c r="M14" s="806"/>
      <c r="N14" s="806"/>
      <c r="O14" s="806"/>
    </row>
    <row r="15" spans="1:15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829" t="s">
        <v>34</v>
      </c>
      <c r="I15" s="830">
        <v>3.55</v>
      </c>
      <c r="J15" s="830"/>
      <c r="K15" s="813"/>
      <c r="L15" s="806"/>
      <c r="M15" s="806"/>
      <c r="N15" s="806"/>
      <c r="O15" s="806"/>
    </row>
    <row r="16" spans="1:15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883" t="s">
        <v>35</v>
      </c>
      <c r="I16" s="830">
        <v>0.4</v>
      </c>
      <c r="J16" s="830"/>
      <c r="K16" s="813"/>
      <c r="L16" s="806"/>
      <c r="M16" s="806"/>
      <c r="N16" s="806"/>
      <c r="O16" s="806"/>
    </row>
    <row r="17" spans="1:15" ht="15.75" thickBot="1" x14ac:dyDescent="0.3">
      <c r="A17" s="43"/>
      <c r="B17" s="43"/>
      <c r="C17" s="40"/>
      <c r="D17" s="42"/>
      <c r="E17" s="719"/>
      <c r="F17" s="719"/>
      <c r="G17" s="719"/>
      <c r="H17" s="872"/>
      <c r="I17" s="872"/>
      <c r="J17" s="825"/>
      <c r="K17" s="813"/>
      <c r="L17" s="806"/>
      <c r="M17" s="806"/>
      <c r="N17" s="806"/>
      <c r="O17" s="806"/>
    </row>
    <row r="18" spans="1:15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831" t="s">
        <v>36</v>
      </c>
      <c r="I18" s="832" t="s">
        <v>37</v>
      </c>
      <c r="J18" s="833" t="s">
        <v>38</v>
      </c>
      <c r="K18" s="813"/>
      <c r="L18" s="813"/>
      <c r="M18" s="813"/>
      <c r="N18" s="813"/>
      <c r="O18" s="813"/>
    </row>
    <row r="19" spans="1:15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  <c r="G19" s="42"/>
      <c r="H19" s="869" t="s">
        <v>43</v>
      </c>
      <c r="I19" s="870">
        <v>0</v>
      </c>
      <c r="J19" s="871">
        <v>0</v>
      </c>
      <c r="K19" s="813"/>
      <c r="L19" s="813"/>
      <c r="M19" s="813"/>
      <c r="N19" s="813"/>
      <c r="O19" s="813"/>
    </row>
    <row r="20" spans="1:15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  <c r="G20" s="42"/>
      <c r="H20" s="865" t="s">
        <v>44</v>
      </c>
      <c r="I20" s="866">
        <v>0</v>
      </c>
      <c r="J20" s="867">
        <v>0</v>
      </c>
      <c r="K20" s="813"/>
      <c r="L20" s="813"/>
      <c r="M20" s="813"/>
      <c r="N20" s="813"/>
      <c r="O20" s="813"/>
    </row>
    <row r="21" spans="1:15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  <c r="G21" s="42"/>
      <c r="H21" s="834"/>
      <c r="I21" s="835" t="s">
        <v>45</v>
      </c>
      <c r="J21" s="836">
        <v>0</v>
      </c>
      <c r="K21" s="813"/>
      <c r="L21" s="813"/>
      <c r="M21" s="813"/>
      <c r="N21" s="813"/>
      <c r="O21" s="813"/>
    </row>
    <row r="22" spans="1:15" ht="16.5" thickTop="1" thickBot="1" x14ac:dyDescent="0.3">
      <c r="A22" s="70"/>
      <c r="B22" s="71"/>
      <c r="C22" s="72"/>
      <c r="D22" s="42"/>
      <c r="E22" s="42"/>
      <c r="F22" s="42"/>
      <c r="G22" s="42"/>
      <c r="H22" s="837"/>
      <c r="I22" s="838"/>
      <c r="J22" s="839"/>
      <c r="K22" s="813"/>
      <c r="L22" s="813"/>
      <c r="M22" s="813"/>
      <c r="N22" s="813"/>
      <c r="O22" s="813"/>
    </row>
    <row r="23" spans="1:15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887" t="s">
        <v>121</v>
      </c>
      <c r="I23" s="885" t="s">
        <v>122</v>
      </c>
      <c r="J23" s="822" t="s">
        <v>38</v>
      </c>
      <c r="K23" s="813"/>
      <c r="L23" s="813"/>
      <c r="M23" s="813"/>
      <c r="N23" s="813"/>
      <c r="O23" s="813"/>
    </row>
    <row r="24" spans="1:15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888" t="s">
        <v>123</v>
      </c>
      <c r="I24" s="874">
        <v>0</v>
      </c>
      <c r="J24" s="875">
        <v>0</v>
      </c>
      <c r="K24" s="813"/>
      <c r="L24" s="813"/>
      <c r="M24" s="813"/>
      <c r="N24" s="813"/>
      <c r="O24" s="813"/>
    </row>
    <row r="25" spans="1:15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889" t="s">
        <v>124</v>
      </c>
      <c r="I25" s="876">
        <v>0</v>
      </c>
      <c r="J25" s="890">
        <v>0</v>
      </c>
      <c r="K25" s="813"/>
      <c r="L25" s="813"/>
      <c r="M25" s="813"/>
      <c r="N25" s="813"/>
      <c r="O25" s="813"/>
    </row>
    <row r="26" spans="1:15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834"/>
      <c r="I26" s="823" t="s">
        <v>45</v>
      </c>
      <c r="J26" s="824">
        <v>0</v>
      </c>
      <c r="K26" s="813"/>
      <c r="L26" s="813"/>
      <c r="M26" s="813"/>
      <c r="N26" s="813"/>
      <c r="O26" s="813"/>
    </row>
    <row r="27" spans="1:15" ht="16.5" thickTop="1" thickBot="1" x14ac:dyDescent="0.3">
      <c r="A27" s="70"/>
      <c r="B27" s="71"/>
      <c r="C27" s="72"/>
      <c r="D27" s="42"/>
      <c r="E27" s="42"/>
      <c r="F27" s="42"/>
      <c r="G27" s="42"/>
      <c r="H27" s="837"/>
      <c r="I27" s="838"/>
      <c r="J27" s="839"/>
      <c r="K27" s="813"/>
      <c r="L27" s="813"/>
      <c r="M27" s="813"/>
      <c r="N27" s="813"/>
      <c r="O27" s="813"/>
    </row>
    <row r="28" spans="1:15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840" t="s">
        <v>46</v>
      </c>
      <c r="I28" s="832" t="s">
        <v>47</v>
      </c>
      <c r="J28" s="833" t="s">
        <v>38</v>
      </c>
      <c r="K28" s="813"/>
      <c r="L28" s="814"/>
      <c r="M28" s="815"/>
      <c r="N28" s="815"/>
      <c r="O28" s="815"/>
    </row>
    <row r="29" spans="1:15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873" t="s">
        <v>48</v>
      </c>
      <c r="I29" s="874">
        <v>0</v>
      </c>
      <c r="J29" s="875">
        <v>0</v>
      </c>
      <c r="K29" s="813"/>
      <c r="L29" s="814"/>
      <c r="M29" s="815"/>
      <c r="N29" s="815"/>
      <c r="O29" s="815"/>
    </row>
    <row r="30" spans="1:15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834"/>
      <c r="I30" s="835" t="s">
        <v>45</v>
      </c>
      <c r="J30" s="836">
        <v>0</v>
      </c>
      <c r="K30" s="813"/>
      <c r="L30" s="813"/>
      <c r="M30" s="813"/>
      <c r="N30" s="813"/>
      <c r="O30" s="813"/>
    </row>
    <row r="31" spans="1:15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841"/>
      <c r="I31" s="842"/>
      <c r="J31" s="843"/>
      <c r="K31" s="816" t="s">
        <v>50</v>
      </c>
      <c r="L31" s="833" t="s">
        <v>51</v>
      </c>
      <c r="M31" s="813"/>
      <c r="N31" s="813"/>
      <c r="O31" s="813"/>
    </row>
    <row r="32" spans="1:15" ht="16.5" thickTop="1" thickBot="1" x14ac:dyDescent="0.3">
      <c r="A32" s="84" t="s">
        <v>52</v>
      </c>
      <c r="B32" s="85"/>
      <c r="C32" s="86">
        <f>SUM(C33:C81)</f>
        <v>523</v>
      </c>
      <c r="D32" s="87">
        <f>SUM(D33:D81)</f>
        <v>15.222222222222221</v>
      </c>
      <c r="E32" s="88">
        <f>D32*B7</f>
        <v>25497.222222222223</v>
      </c>
      <c r="F32" s="42"/>
      <c r="G32" s="42"/>
      <c r="H32" s="844" t="s">
        <v>52</v>
      </c>
      <c r="I32" s="845"/>
      <c r="J32" s="877">
        <v>523</v>
      </c>
      <c r="K32" s="817">
        <v>14.527777777777779</v>
      </c>
      <c r="L32" s="847">
        <v>24334.027777777777</v>
      </c>
      <c r="M32" s="813"/>
      <c r="N32" s="813"/>
      <c r="O32" s="813"/>
    </row>
    <row r="33" spans="1:13" ht="15.75" thickTop="1" x14ac:dyDescent="0.25">
      <c r="A33" s="89" t="s">
        <v>53</v>
      </c>
      <c r="B33" s="90">
        <v>21</v>
      </c>
      <c r="C33" s="892">
        <v>35</v>
      </c>
      <c r="D33" s="92">
        <f t="shared" ref="D33:D66" si="0">C33/B33</f>
        <v>1.6666666666666667</v>
      </c>
      <c r="E33" s="42"/>
      <c r="F33" s="42"/>
      <c r="G33" s="42"/>
      <c r="H33" s="848" t="s">
        <v>53</v>
      </c>
      <c r="I33" s="849">
        <v>21</v>
      </c>
      <c r="J33" s="850"/>
      <c r="K33" s="818">
        <v>0</v>
      </c>
      <c r="L33" s="813"/>
      <c r="M33" s="892">
        <v>35</v>
      </c>
    </row>
    <row r="34" spans="1:13" x14ac:dyDescent="0.25">
      <c r="A34" s="93" t="s">
        <v>58</v>
      </c>
      <c r="B34" s="94">
        <v>20</v>
      </c>
      <c r="C34" s="892"/>
      <c r="D34" s="97">
        <f t="shared" si="0"/>
        <v>0</v>
      </c>
      <c r="E34" s="42"/>
      <c r="F34" s="42"/>
      <c r="G34" s="42"/>
      <c r="H34" s="851" t="s">
        <v>58</v>
      </c>
      <c r="I34" s="852">
        <v>20</v>
      </c>
      <c r="J34" s="853"/>
      <c r="K34" s="820">
        <v>0</v>
      </c>
      <c r="L34" s="813"/>
      <c r="M34" s="892"/>
    </row>
    <row r="35" spans="1:13" x14ac:dyDescent="0.25">
      <c r="A35" s="93" t="s">
        <v>71</v>
      </c>
      <c r="B35" s="94">
        <v>40</v>
      </c>
      <c r="C35" s="892"/>
      <c r="D35" s="96">
        <f t="shared" si="0"/>
        <v>0</v>
      </c>
      <c r="E35" s="42"/>
      <c r="F35" s="42"/>
      <c r="G35" s="42"/>
      <c r="H35" s="851" t="s">
        <v>71</v>
      </c>
      <c r="I35" s="852">
        <v>40</v>
      </c>
      <c r="J35" s="853"/>
      <c r="K35" s="819">
        <v>0</v>
      </c>
      <c r="L35" s="813"/>
      <c r="M35" s="892"/>
    </row>
    <row r="36" spans="1:13" x14ac:dyDescent="0.25">
      <c r="A36" s="93" t="s">
        <v>72</v>
      </c>
      <c r="B36" s="804">
        <v>36</v>
      </c>
      <c r="C36" s="892">
        <v>488</v>
      </c>
      <c r="D36" s="96">
        <f t="shared" si="0"/>
        <v>13.555555555555555</v>
      </c>
      <c r="E36" s="42"/>
      <c r="F36" s="42"/>
      <c r="G36" s="42"/>
      <c r="H36" s="851" t="s">
        <v>72</v>
      </c>
      <c r="I36" s="891">
        <v>36</v>
      </c>
      <c r="J36" s="853">
        <v>523</v>
      </c>
      <c r="K36" s="819">
        <v>14.527777777777779</v>
      </c>
      <c r="L36" s="813"/>
      <c r="M36" s="892">
        <v>488</v>
      </c>
    </row>
    <row r="37" spans="1:13" x14ac:dyDescent="0.25">
      <c r="A37" s="93" t="s">
        <v>74</v>
      </c>
      <c r="B37" s="94">
        <v>12</v>
      </c>
      <c r="C37" s="892"/>
      <c r="D37" s="96">
        <f t="shared" si="0"/>
        <v>0</v>
      </c>
      <c r="E37" s="42"/>
      <c r="F37" s="42"/>
      <c r="G37" s="42"/>
      <c r="H37" s="851" t="s">
        <v>74</v>
      </c>
      <c r="I37" s="852">
        <v>12</v>
      </c>
      <c r="J37" s="860"/>
      <c r="K37" s="819">
        <v>0</v>
      </c>
      <c r="L37" s="813"/>
      <c r="M37" s="892"/>
    </row>
    <row r="38" spans="1:13" x14ac:dyDescent="0.25">
      <c r="A38" s="93" t="s">
        <v>89</v>
      </c>
      <c r="B38" s="94">
        <v>48</v>
      </c>
      <c r="C38" s="892"/>
      <c r="D38" s="96">
        <f t="shared" si="0"/>
        <v>0</v>
      </c>
      <c r="E38" s="42"/>
      <c r="F38" s="42"/>
      <c r="G38" s="42"/>
      <c r="H38" s="851" t="s">
        <v>89</v>
      </c>
      <c r="I38" s="852">
        <v>48</v>
      </c>
      <c r="J38" s="853"/>
      <c r="K38" s="819">
        <v>0</v>
      </c>
      <c r="L38" s="813"/>
      <c r="M38" s="892"/>
    </row>
    <row r="39" spans="1:13" x14ac:dyDescent="0.25">
      <c r="A39" s="93" t="s">
        <v>87</v>
      </c>
      <c r="B39" s="94">
        <v>144</v>
      </c>
      <c r="C39" s="892"/>
      <c r="D39" s="96">
        <f t="shared" si="0"/>
        <v>0</v>
      </c>
      <c r="E39" s="42"/>
      <c r="F39" s="42"/>
      <c r="G39" s="42"/>
      <c r="H39" s="851" t="s">
        <v>87</v>
      </c>
      <c r="I39" s="852">
        <v>144</v>
      </c>
      <c r="J39" s="853"/>
      <c r="K39" s="819">
        <v>0</v>
      </c>
      <c r="L39" s="813"/>
      <c r="M39" s="892"/>
    </row>
    <row r="40" spans="1:13" x14ac:dyDescent="0.25">
      <c r="A40" s="93" t="s">
        <v>88</v>
      </c>
      <c r="B40" s="94">
        <v>72</v>
      </c>
      <c r="C40" s="892"/>
      <c r="D40" s="96">
        <f t="shared" si="0"/>
        <v>0</v>
      </c>
      <c r="E40" s="42"/>
      <c r="F40" s="42"/>
      <c r="G40" s="42"/>
      <c r="H40" s="851" t="s">
        <v>88</v>
      </c>
      <c r="I40" s="852">
        <v>72</v>
      </c>
      <c r="J40" s="860"/>
      <c r="K40" s="819">
        <v>0</v>
      </c>
      <c r="L40" s="813"/>
      <c r="M40" s="892"/>
    </row>
    <row r="41" spans="1:13" x14ac:dyDescent="0.25">
      <c r="A41" s="93" t="s">
        <v>112</v>
      </c>
      <c r="B41" s="94">
        <v>48</v>
      </c>
      <c r="C41" s="892"/>
      <c r="D41" s="96">
        <f t="shared" si="0"/>
        <v>0</v>
      </c>
      <c r="E41" s="42"/>
      <c r="F41" s="42"/>
      <c r="G41" s="42"/>
      <c r="H41" s="851" t="s">
        <v>112</v>
      </c>
      <c r="I41" s="852">
        <v>48</v>
      </c>
      <c r="J41" s="853"/>
      <c r="K41" s="819">
        <v>0</v>
      </c>
      <c r="L41" s="813"/>
      <c r="M41" s="892"/>
    </row>
    <row r="42" spans="1:13" x14ac:dyDescent="0.25">
      <c r="A42" s="93" t="s">
        <v>95</v>
      </c>
      <c r="B42" s="94">
        <v>24</v>
      </c>
      <c r="C42" s="892"/>
      <c r="D42" s="96">
        <f t="shared" si="0"/>
        <v>0</v>
      </c>
      <c r="E42" s="42"/>
      <c r="F42" s="42"/>
      <c r="G42" s="42"/>
      <c r="H42" s="851" t="s">
        <v>95</v>
      </c>
      <c r="I42" s="852">
        <v>24</v>
      </c>
      <c r="J42" s="860"/>
      <c r="K42" s="819">
        <v>0</v>
      </c>
      <c r="L42" s="813"/>
      <c r="M42" s="892"/>
    </row>
    <row r="43" spans="1:13" x14ac:dyDescent="0.25">
      <c r="A43" s="93" t="s">
        <v>96</v>
      </c>
      <c r="B43" s="94">
        <v>22</v>
      </c>
      <c r="C43" s="892"/>
      <c r="D43" s="96">
        <f t="shared" si="0"/>
        <v>0</v>
      </c>
      <c r="E43" s="42"/>
      <c r="F43" s="42"/>
      <c r="G43" s="42"/>
      <c r="H43" s="851" t="s">
        <v>96</v>
      </c>
      <c r="I43" s="852">
        <v>22</v>
      </c>
      <c r="J43" s="860"/>
      <c r="K43" s="819">
        <v>0</v>
      </c>
      <c r="L43" s="813"/>
      <c r="M43" s="892"/>
    </row>
    <row r="44" spans="1:13" x14ac:dyDescent="0.25">
      <c r="A44" s="93" t="s">
        <v>97</v>
      </c>
      <c r="B44" s="94">
        <v>18</v>
      </c>
      <c r="C44" s="892"/>
      <c r="D44" s="96">
        <f t="shared" si="0"/>
        <v>0</v>
      </c>
      <c r="E44" s="42"/>
      <c r="F44" s="42"/>
      <c r="G44" s="42"/>
      <c r="H44" s="851" t="s">
        <v>97</v>
      </c>
      <c r="I44" s="852">
        <v>18</v>
      </c>
      <c r="J44" s="860"/>
      <c r="K44" s="819">
        <v>0</v>
      </c>
      <c r="L44" s="813"/>
      <c r="M44" s="892"/>
    </row>
    <row r="45" spans="1:13" x14ac:dyDescent="0.25">
      <c r="A45" s="93" t="s">
        <v>98</v>
      </c>
      <c r="B45" s="94">
        <v>16</v>
      </c>
      <c r="C45" s="892"/>
      <c r="D45" s="96">
        <f t="shared" si="0"/>
        <v>0</v>
      </c>
      <c r="E45" s="42"/>
      <c r="F45" s="42"/>
      <c r="G45" s="42"/>
      <c r="H45" s="851" t="s">
        <v>98</v>
      </c>
      <c r="I45" s="852">
        <v>16</v>
      </c>
      <c r="J45" s="860"/>
      <c r="K45" s="819">
        <v>0</v>
      </c>
      <c r="L45" s="813"/>
      <c r="M45" s="892"/>
    </row>
    <row r="46" spans="1:13" x14ac:dyDescent="0.25">
      <c r="A46" s="93" t="s">
        <v>99</v>
      </c>
      <c r="B46" s="94">
        <v>14</v>
      </c>
      <c r="C46" s="892"/>
      <c r="D46" s="96">
        <f t="shared" si="0"/>
        <v>0</v>
      </c>
      <c r="E46" s="42"/>
      <c r="F46" s="42"/>
      <c r="G46" s="42"/>
      <c r="H46" s="851" t="s">
        <v>99</v>
      </c>
      <c r="I46" s="852">
        <v>14</v>
      </c>
      <c r="J46" s="860"/>
      <c r="K46" s="819">
        <v>0</v>
      </c>
      <c r="L46" s="813"/>
      <c r="M46" s="892"/>
    </row>
    <row r="47" spans="1:13" x14ac:dyDescent="0.25">
      <c r="A47" s="93" t="s">
        <v>54</v>
      </c>
      <c r="B47" s="94">
        <v>18</v>
      </c>
      <c r="C47" s="892"/>
      <c r="D47" s="96">
        <f t="shared" si="0"/>
        <v>0</v>
      </c>
      <c r="E47" s="42"/>
      <c r="F47" s="42"/>
      <c r="G47" s="42"/>
      <c r="H47" s="851" t="s">
        <v>54</v>
      </c>
      <c r="I47" s="852">
        <v>18</v>
      </c>
      <c r="J47" s="853"/>
      <c r="K47" s="819">
        <v>0</v>
      </c>
      <c r="L47" s="813"/>
      <c r="M47" s="892"/>
    </row>
    <row r="48" spans="1:13" x14ac:dyDescent="0.25">
      <c r="A48" s="93" t="s">
        <v>55</v>
      </c>
      <c r="B48" s="94">
        <v>28</v>
      </c>
      <c r="C48" s="892"/>
      <c r="D48" s="96">
        <f t="shared" si="0"/>
        <v>0</v>
      </c>
      <c r="E48" s="42"/>
      <c r="F48" s="42"/>
      <c r="G48" s="42"/>
      <c r="H48" s="851" t="s">
        <v>55</v>
      </c>
      <c r="I48" s="852">
        <v>28</v>
      </c>
      <c r="J48" s="853"/>
      <c r="K48" s="819">
        <v>0</v>
      </c>
      <c r="L48" s="813"/>
      <c r="M48" s="892"/>
    </row>
    <row r="49" spans="1:13" x14ac:dyDescent="0.25">
      <c r="A49" s="93" t="s">
        <v>56</v>
      </c>
      <c r="B49" s="94">
        <v>55</v>
      </c>
      <c r="C49" s="892"/>
      <c r="D49" s="96">
        <f t="shared" si="0"/>
        <v>0</v>
      </c>
      <c r="E49" s="42"/>
      <c r="F49" s="42"/>
      <c r="G49" s="42"/>
      <c r="H49" s="851" t="s">
        <v>56</v>
      </c>
      <c r="I49" s="852">
        <v>55</v>
      </c>
      <c r="J49" s="853"/>
      <c r="K49" s="819">
        <v>0</v>
      </c>
      <c r="L49" s="813"/>
      <c r="M49" s="892"/>
    </row>
    <row r="50" spans="1:13" x14ac:dyDescent="0.25">
      <c r="A50" s="93" t="s">
        <v>57</v>
      </c>
      <c r="B50" s="94">
        <v>24</v>
      </c>
      <c r="C50" s="892"/>
      <c r="D50" s="96">
        <f t="shared" si="0"/>
        <v>0</v>
      </c>
      <c r="E50" s="42"/>
      <c r="F50" s="42"/>
      <c r="G50" s="42"/>
      <c r="H50" s="851" t="s">
        <v>57</v>
      </c>
      <c r="I50" s="852">
        <v>24</v>
      </c>
      <c r="J50" s="853"/>
      <c r="K50" s="819">
        <v>0</v>
      </c>
      <c r="L50" s="813"/>
      <c r="M50" s="892"/>
    </row>
    <row r="51" spans="1:13" x14ac:dyDescent="0.25">
      <c r="A51" s="98" t="s">
        <v>59</v>
      </c>
      <c r="B51" s="99">
        <v>30</v>
      </c>
      <c r="C51" s="892"/>
      <c r="D51" s="97">
        <f>C51/B51</f>
        <v>0</v>
      </c>
      <c r="E51" s="42"/>
      <c r="F51" s="42"/>
      <c r="G51" s="42"/>
      <c r="H51" s="857" t="s">
        <v>59</v>
      </c>
      <c r="I51" s="858">
        <v>30</v>
      </c>
      <c r="J51" s="859"/>
      <c r="K51" s="820">
        <v>0</v>
      </c>
      <c r="L51" s="813"/>
      <c r="M51" s="892"/>
    </row>
    <row r="52" spans="1:13" x14ac:dyDescent="0.25">
      <c r="A52" s="93" t="s">
        <v>60</v>
      </c>
      <c r="B52" s="94">
        <v>14</v>
      </c>
      <c r="C52" s="892"/>
      <c r="D52" s="96">
        <f t="shared" si="0"/>
        <v>0</v>
      </c>
      <c r="E52" s="42"/>
      <c r="F52" s="42"/>
      <c r="G52" s="42"/>
      <c r="H52" s="851" t="s">
        <v>60</v>
      </c>
      <c r="I52" s="852">
        <v>14</v>
      </c>
      <c r="J52" s="853"/>
      <c r="K52" s="819">
        <v>0</v>
      </c>
      <c r="L52" s="813"/>
      <c r="M52" s="892"/>
    </row>
    <row r="53" spans="1:13" x14ac:dyDescent="0.25">
      <c r="A53" s="93" t="s">
        <v>61</v>
      </c>
      <c r="B53" s="94">
        <v>19</v>
      </c>
      <c r="C53" s="892"/>
      <c r="D53" s="96">
        <f t="shared" si="0"/>
        <v>0</v>
      </c>
      <c r="E53" s="42"/>
      <c r="F53" s="42"/>
      <c r="G53" s="42"/>
      <c r="H53" s="851" t="s">
        <v>61</v>
      </c>
      <c r="I53" s="852">
        <v>19</v>
      </c>
      <c r="J53" s="853"/>
      <c r="K53" s="819">
        <v>0</v>
      </c>
      <c r="L53" s="813"/>
      <c r="M53" s="892"/>
    </row>
    <row r="54" spans="1:13" x14ac:dyDescent="0.25">
      <c r="A54" s="93" t="s">
        <v>62</v>
      </c>
      <c r="B54" s="94">
        <v>20</v>
      </c>
      <c r="C54" s="892"/>
      <c r="D54" s="96">
        <f t="shared" si="0"/>
        <v>0</v>
      </c>
      <c r="E54" s="42"/>
      <c r="F54" s="42"/>
      <c r="G54" s="42"/>
      <c r="H54" s="851" t="s">
        <v>62</v>
      </c>
      <c r="I54" s="852">
        <v>20</v>
      </c>
      <c r="J54" s="853"/>
      <c r="K54" s="819">
        <v>0</v>
      </c>
      <c r="L54" s="813"/>
      <c r="M54" s="892"/>
    </row>
    <row r="55" spans="1:13" x14ac:dyDescent="0.25">
      <c r="A55" s="93" t="s">
        <v>63</v>
      </c>
      <c r="B55" s="94">
        <v>21</v>
      </c>
      <c r="C55" s="892"/>
      <c r="D55" s="96">
        <f t="shared" si="0"/>
        <v>0</v>
      </c>
      <c r="E55" s="42"/>
      <c r="F55" s="42"/>
      <c r="G55" s="42"/>
      <c r="H55" s="851" t="s">
        <v>63</v>
      </c>
      <c r="I55" s="852">
        <v>21</v>
      </c>
      <c r="J55" s="853"/>
      <c r="K55" s="819">
        <v>0</v>
      </c>
      <c r="L55" s="813"/>
      <c r="M55" s="892"/>
    </row>
    <row r="56" spans="1:13" x14ac:dyDescent="0.25">
      <c r="A56" s="93" t="s">
        <v>64</v>
      </c>
      <c r="B56" s="94">
        <v>22</v>
      </c>
      <c r="C56" s="892"/>
      <c r="D56" s="96">
        <f t="shared" si="0"/>
        <v>0</v>
      </c>
      <c r="E56" s="42"/>
      <c r="F56" s="42"/>
      <c r="G56" s="42"/>
      <c r="H56" s="851" t="s">
        <v>64</v>
      </c>
      <c r="I56" s="852">
        <v>22</v>
      </c>
      <c r="J56" s="853"/>
      <c r="K56" s="819">
        <v>0</v>
      </c>
      <c r="L56" s="813"/>
      <c r="M56" s="892"/>
    </row>
    <row r="57" spans="1:13" x14ac:dyDescent="0.25">
      <c r="A57" s="93" t="s">
        <v>65</v>
      </c>
      <c r="B57" s="94">
        <v>30</v>
      </c>
      <c r="C57" s="892"/>
      <c r="D57" s="96">
        <f t="shared" si="0"/>
        <v>0</v>
      </c>
      <c r="E57" s="42"/>
      <c r="F57" s="42"/>
      <c r="G57" s="42"/>
      <c r="H57" s="851" t="s">
        <v>65</v>
      </c>
      <c r="I57" s="852">
        <v>30</v>
      </c>
      <c r="J57" s="853"/>
      <c r="K57" s="819">
        <v>0</v>
      </c>
      <c r="L57" s="813"/>
      <c r="M57" s="892"/>
    </row>
    <row r="58" spans="1:13" x14ac:dyDescent="0.25">
      <c r="A58" s="93" t="s">
        <v>66</v>
      </c>
      <c r="B58" s="94">
        <v>32</v>
      </c>
      <c r="C58" s="892"/>
      <c r="D58" s="96">
        <f t="shared" si="0"/>
        <v>0</v>
      </c>
      <c r="E58" s="42"/>
      <c r="F58" s="42"/>
      <c r="G58" s="42"/>
      <c r="H58" s="851" t="s">
        <v>66</v>
      </c>
      <c r="I58" s="852">
        <v>32</v>
      </c>
      <c r="J58" s="853"/>
      <c r="K58" s="819">
        <v>0</v>
      </c>
      <c r="L58" s="813"/>
      <c r="M58" s="892"/>
    </row>
    <row r="59" spans="1:13" x14ac:dyDescent="0.25">
      <c r="A59" s="93" t="s">
        <v>67</v>
      </c>
      <c r="B59" s="94">
        <v>35</v>
      </c>
      <c r="C59" s="892"/>
      <c r="D59" s="96">
        <f t="shared" si="0"/>
        <v>0</v>
      </c>
      <c r="E59" s="42"/>
      <c r="F59" s="42"/>
      <c r="G59" s="42"/>
      <c r="H59" s="851" t="s">
        <v>67</v>
      </c>
      <c r="I59" s="852">
        <v>35</v>
      </c>
      <c r="J59" s="853"/>
      <c r="K59" s="819">
        <v>0</v>
      </c>
      <c r="L59" s="813"/>
      <c r="M59" s="892"/>
    </row>
    <row r="60" spans="1:13" x14ac:dyDescent="0.25">
      <c r="A60" s="93" t="s">
        <v>68</v>
      </c>
      <c r="B60" s="94">
        <v>50</v>
      </c>
      <c r="C60" s="892"/>
      <c r="D60" s="96">
        <f t="shared" si="0"/>
        <v>0</v>
      </c>
      <c r="E60" s="42"/>
      <c r="F60" s="42"/>
      <c r="G60" s="42"/>
      <c r="H60" s="851" t="s">
        <v>68</v>
      </c>
      <c r="I60" s="852">
        <v>50</v>
      </c>
      <c r="J60" s="853"/>
      <c r="K60" s="819">
        <v>0</v>
      </c>
      <c r="L60" s="813"/>
      <c r="M60" s="892"/>
    </row>
    <row r="61" spans="1:13" x14ac:dyDescent="0.25">
      <c r="A61" s="93" t="s">
        <v>69</v>
      </c>
      <c r="B61" s="94">
        <v>72</v>
      </c>
      <c r="C61" s="892"/>
      <c r="D61" s="96">
        <f t="shared" si="0"/>
        <v>0</v>
      </c>
      <c r="E61" s="42"/>
      <c r="F61" s="42"/>
      <c r="G61" s="42"/>
      <c r="H61" s="851" t="s">
        <v>69</v>
      </c>
      <c r="I61" s="852">
        <v>72</v>
      </c>
      <c r="J61" s="853"/>
      <c r="K61" s="819">
        <v>0</v>
      </c>
      <c r="L61" s="813"/>
      <c r="M61" s="892"/>
    </row>
    <row r="62" spans="1:13" x14ac:dyDescent="0.25">
      <c r="A62" s="93" t="s">
        <v>70</v>
      </c>
      <c r="B62" s="94">
        <v>80</v>
      </c>
      <c r="C62" s="892"/>
      <c r="D62" s="96">
        <f t="shared" si="0"/>
        <v>0</v>
      </c>
      <c r="E62" s="42"/>
      <c r="F62" s="42"/>
      <c r="G62" s="42"/>
      <c r="H62" s="851" t="s">
        <v>70</v>
      </c>
      <c r="I62" s="852">
        <v>80</v>
      </c>
      <c r="J62" s="853"/>
      <c r="K62" s="819">
        <v>0</v>
      </c>
      <c r="L62" s="813"/>
      <c r="M62" s="892"/>
    </row>
    <row r="63" spans="1:13" x14ac:dyDescent="0.25">
      <c r="A63" s="93" t="s">
        <v>73</v>
      </c>
      <c r="B63" s="94">
        <v>10</v>
      </c>
      <c r="C63" s="892"/>
      <c r="D63" s="96">
        <f t="shared" si="0"/>
        <v>0</v>
      </c>
      <c r="E63" s="42"/>
      <c r="F63" s="42"/>
      <c r="G63" s="42"/>
      <c r="H63" s="851" t="s">
        <v>73</v>
      </c>
      <c r="I63" s="852">
        <v>10</v>
      </c>
      <c r="J63" s="860"/>
      <c r="K63" s="819">
        <v>0</v>
      </c>
      <c r="L63" s="813"/>
      <c r="M63" s="892"/>
    </row>
    <row r="64" spans="1:13" x14ac:dyDescent="0.25">
      <c r="A64" s="93" t="s">
        <v>75</v>
      </c>
      <c r="B64" s="94">
        <v>14</v>
      </c>
      <c r="C64" s="892"/>
      <c r="D64" s="96">
        <f t="shared" si="0"/>
        <v>0</v>
      </c>
      <c r="E64" s="42"/>
      <c r="F64" s="42"/>
      <c r="G64" s="42"/>
      <c r="H64" s="851" t="s">
        <v>75</v>
      </c>
      <c r="I64" s="852">
        <v>14</v>
      </c>
      <c r="J64" s="860"/>
      <c r="K64" s="819">
        <v>0</v>
      </c>
      <c r="L64" s="813"/>
      <c r="M64" s="892"/>
    </row>
    <row r="65" spans="1:13" x14ac:dyDescent="0.25">
      <c r="A65" s="93" t="s">
        <v>76</v>
      </c>
      <c r="B65" s="94">
        <v>16</v>
      </c>
      <c r="C65" s="892"/>
      <c r="D65" s="96">
        <f t="shared" si="0"/>
        <v>0</v>
      </c>
      <c r="E65" s="42"/>
      <c r="F65" s="42"/>
      <c r="G65" s="42"/>
      <c r="H65" s="851" t="s">
        <v>76</v>
      </c>
      <c r="I65" s="852">
        <v>16</v>
      </c>
      <c r="J65" s="860"/>
      <c r="K65" s="819">
        <v>0</v>
      </c>
      <c r="L65" s="813"/>
      <c r="M65" s="892"/>
    </row>
    <row r="66" spans="1:13" x14ac:dyDescent="0.25">
      <c r="A66" s="98" t="s">
        <v>77</v>
      </c>
      <c r="B66" s="99">
        <v>26</v>
      </c>
      <c r="C66" s="892"/>
      <c r="D66" s="97">
        <f t="shared" si="0"/>
        <v>0</v>
      </c>
      <c r="E66" s="42"/>
      <c r="F66" s="42"/>
      <c r="G66" s="42"/>
      <c r="H66" s="857" t="s">
        <v>77</v>
      </c>
      <c r="I66" s="858">
        <v>26</v>
      </c>
      <c r="J66" s="868"/>
      <c r="K66" s="820">
        <v>0</v>
      </c>
      <c r="L66" s="813"/>
      <c r="M66" s="892"/>
    </row>
    <row r="67" spans="1:13" x14ac:dyDescent="0.25">
      <c r="A67" s="93" t="s">
        <v>78</v>
      </c>
      <c r="B67" s="94">
        <v>80</v>
      </c>
      <c r="C67" s="892"/>
      <c r="D67" s="96">
        <f>C67/B67</f>
        <v>0</v>
      </c>
      <c r="E67" s="42"/>
      <c r="F67" s="42"/>
      <c r="G67" s="42"/>
      <c r="H67" s="851" t="s">
        <v>78</v>
      </c>
      <c r="I67" s="852">
        <v>80</v>
      </c>
      <c r="J67" s="853"/>
      <c r="K67" s="819">
        <v>0</v>
      </c>
      <c r="L67" s="813"/>
      <c r="M67" s="892"/>
    </row>
    <row r="68" spans="1:13" x14ac:dyDescent="0.25">
      <c r="A68" s="93" t="s">
        <v>79</v>
      </c>
      <c r="B68" s="94">
        <v>72</v>
      </c>
      <c r="C68" s="892"/>
      <c r="D68" s="96">
        <f t="shared" ref="D68:D81" si="1">C68/B68</f>
        <v>0</v>
      </c>
      <c r="E68" s="42"/>
      <c r="F68" s="42"/>
      <c r="G68" s="42"/>
      <c r="H68" s="851" t="s">
        <v>79</v>
      </c>
      <c r="I68" s="852">
        <v>72</v>
      </c>
      <c r="J68" s="853"/>
      <c r="K68" s="819">
        <v>0</v>
      </c>
      <c r="L68" s="813"/>
      <c r="M68" s="892"/>
    </row>
    <row r="69" spans="1:13" x14ac:dyDescent="0.25">
      <c r="A69" s="93" t="s">
        <v>80</v>
      </c>
      <c r="B69" s="94">
        <v>40</v>
      </c>
      <c r="C69" s="892"/>
      <c r="D69" s="96">
        <f t="shared" si="1"/>
        <v>0</v>
      </c>
      <c r="E69" s="42"/>
      <c r="F69" s="42"/>
      <c r="G69" s="42"/>
      <c r="H69" s="851" t="s">
        <v>80</v>
      </c>
      <c r="I69" s="852">
        <v>40</v>
      </c>
      <c r="J69" s="853"/>
      <c r="K69" s="819">
        <v>0</v>
      </c>
      <c r="L69" s="813"/>
      <c r="M69" s="892"/>
    </row>
    <row r="70" spans="1:13" x14ac:dyDescent="0.25">
      <c r="A70" s="93" t="s">
        <v>81</v>
      </c>
      <c r="B70" s="94">
        <v>38</v>
      </c>
      <c r="C70" s="892"/>
      <c r="D70" s="96">
        <f t="shared" si="1"/>
        <v>0</v>
      </c>
      <c r="E70" s="42"/>
      <c r="F70" s="42"/>
      <c r="G70" s="42"/>
      <c r="H70" s="851" t="s">
        <v>81</v>
      </c>
      <c r="I70" s="852">
        <v>38</v>
      </c>
      <c r="J70" s="853"/>
      <c r="K70" s="819">
        <v>0</v>
      </c>
      <c r="L70" s="813"/>
      <c r="M70" s="892"/>
    </row>
    <row r="71" spans="1:13" x14ac:dyDescent="0.25">
      <c r="A71" s="93" t="s">
        <v>82</v>
      </c>
      <c r="B71" s="94">
        <v>56</v>
      </c>
      <c r="C71" s="892"/>
      <c r="D71" s="96">
        <f>C71/B71</f>
        <v>0</v>
      </c>
      <c r="E71" s="42"/>
      <c r="F71" s="42"/>
      <c r="G71" s="42"/>
      <c r="H71" s="851" t="s">
        <v>82</v>
      </c>
      <c r="I71" s="852">
        <v>56</v>
      </c>
      <c r="J71" s="853"/>
      <c r="K71" s="819">
        <v>0</v>
      </c>
      <c r="L71" s="813"/>
      <c r="M71" s="892"/>
    </row>
    <row r="72" spans="1:13" x14ac:dyDescent="0.25">
      <c r="A72" s="93" t="s">
        <v>83</v>
      </c>
      <c r="B72" s="94">
        <v>56</v>
      </c>
      <c r="C72" s="892"/>
      <c r="D72" s="96">
        <f t="shared" si="1"/>
        <v>0</v>
      </c>
      <c r="E72" s="42"/>
      <c r="F72" s="42"/>
      <c r="G72" s="42"/>
      <c r="H72" s="851" t="s">
        <v>83</v>
      </c>
      <c r="I72" s="852">
        <v>56</v>
      </c>
      <c r="J72" s="853"/>
      <c r="K72" s="819">
        <v>0</v>
      </c>
      <c r="L72" s="813"/>
      <c r="M72" s="892"/>
    </row>
    <row r="73" spans="1:13" x14ac:dyDescent="0.25">
      <c r="A73" s="93" t="s">
        <v>84</v>
      </c>
      <c r="B73" s="94">
        <v>37</v>
      </c>
      <c r="C73" s="892"/>
      <c r="D73" s="96">
        <f t="shared" si="1"/>
        <v>0</v>
      </c>
      <c r="E73" s="42"/>
      <c r="F73" s="42"/>
      <c r="G73" s="42"/>
      <c r="H73" s="851" t="s">
        <v>84</v>
      </c>
      <c r="I73" s="852">
        <v>37</v>
      </c>
      <c r="J73" s="853"/>
      <c r="K73" s="819">
        <v>0</v>
      </c>
      <c r="L73" s="813"/>
      <c r="M73" s="892"/>
    </row>
    <row r="74" spans="1:13" x14ac:dyDescent="0.25">
      <c r="A74" s="93" t="s">
        <v>85</v>
      </c>
      <c r="B74" s="94">
        <v>28</v>
      </c>
      <c r="C74" s="892"/>
      <c r="D74" s="96">
        <f t="shared" si="1"/>
        <v>0</v>
      </c>
      <c r="E74" s="42"/>
      <c r="F74" s="42"/>
      <c r="G74" s="42"/>
      <c r="H74" s="851" t="s">
        <v>85</v>
      </c>
      <c r="I74" s="852">
        <v>28</v>
      </c>
      <c r="J74" s="853"/>
      <c r="K74" s="819">
        <v>0</v>
      </c>
      <c r="L74" s="813"/>
      <c r="M74" s="892"/>
    </row>
    <row r="75" spans="1:13" x14ac:dyDescent="0.25">
      <c r="A75" s="98" t="s">
        <v>86</v>
      </c>
      <c r="B75" s="99">
        <v>18</v>
      </c>
      <c r="C75" s="892"/>
      <c r="D75" s="96">
        <f t="shared" si="1"/>
        <v>0</v>
      </c>
      <c r="E75" s="42"/>
      <c r="F75" s="42"/>
      <c r="G75" s="42"/>
      <c r="H75" s="857" t="s">
        <v>86</v>
      </c>
      <c r="I75" s="858">
        <v>18</v>
      </c>
      <c r="J75" s="859"/>
      <c r="K75" s="819">
        <v>0</v>
      </c>
      <c r="L75" s="813"/>
      <c r="M75" s="892"/>
    </row>
    <row r="76" spans="1:13" x14ac:dyDescent="0.25">
      <c r="A76" s="93" t="s">
        <v>90</v>
      </c>
      <c r="B76" s="94">
        <v>28</v>
      </c>
      <c r="C76" s="892"/>
      <c r="D76" s="96">
        <f t="shared" si="1"/>
        <v>0</v>
      </c>
      <c r="E76" s="42"/>
      <c r="F76" s="42"/>
      <c r="G76" s="42"/>
      <c r="H76" s="851" t="s">
        <v>90</v>
      </c>
      <c r="I76" s="852">
        <v>28</v>
      </c>
      <c r="J76" s="853"/>
      <c r="K76" s="819">
        <v>0</v>
      </c>
      <c r="L76" s="813"/>
      <c r="M76" s="892"/>
    </row>
    <row r="77" spans="1:13" x14ac:dyDescent="0.25">
      <c r="A77" s="93" t="s">
        <v>91</v>
      </c>
      <c r="B77" s="94">
        <v>30</v>
      </c>
      <c r="C77" s="892"/>
      <c r="D77" s="96">
        <f t="shared" si="1"/>
        <v>0</v>
      </c>
      <c r="E77" s="42"/>
      <c r="F77" s="42"/>
      <c r="G77" s="42"/>
      <c r="H77" s="851" t="s">
        <v>91</v>
      </c>
      <c r="I77" s="852">
        <v>30</v>
      </c>
      <c r="J77" s="853"/>
      <c r="K77" s="819">
        <v>0</v>
      </c>
      <c r="L77" s="813"/>
      <c r="M77" s="892"/>
    </row>
    <row r="78" spans="1:13" x14ac:dyDescent="0.25">
      <c r="A78" s="93" t="s">
        <v>92</v>
      </c>
      <c r="B78" s="94">
        <v>42</v>
      </c>
      <c r="C78" s="892"/>
      <c r="D78" s="96">
        <f t="shared" si="1"/>
        <v>0</v>
      </c>
      <c r="E78" s="42"/>
      <c r="F78" s="42"/>
      <c r="G78" s="42"/>
      <c r="H78" s="851" t="s">
        <v>92</v>
      </c>
      <c r="I78" s="852">
        <v>42</v>
      </c>
      <c r="J78" s="853"/>
      <c r="K78" s="819">
        <v>0</v>
      </c>
      <c r="L78" s="813"/>
      <c r="M78" s="892"/>
    </row>
    <row r="79" spans="1:13" x14ac:dyDescent="0.25">
      <c r="A79" s="93" t="s">
        <v>94</v>
      </c>
      <c r="B79" s="94">
        <v>60</v>
      </c>
      <c r="C79" s="892"/>
      <c r="D79" s="96">
        <f t="shared" si="1"/>
        <v>0</v>
      </c>
      <c r="E79" s="42"/>
      <c r="F79" s="42"/>
      <c r="G79" s="42"/>
      <c r="H79" s="851" t="s">
        <v>94</v>
      </c>
      <c r="I79" s="852">
        <v>60</v>
      </c>
      <c r="J79" s="860"/>
      <c r="K79" s="819">
        <v>0</v>
      </c>
      <c r="L79" s="813"/>
      <c r="M79" s="892"/>
    </row>
    <row r="80" spans="1:13" x14ac:dyDescent="0.25">
      <c r="A80" s="93" t="s">
        <v>94</v>
      </c>
      <c r="B80" s="94">
        <v>80</v>
      </c>
      <c r="C80" s="892"/>
      <c r="D80" s="96">
        <f t="shared" si="1"/>
        <v>0</v>
      </c>
      <c r="E80" s="42"/>
      <c r="F80" s="42"/>
      <c r="G80" s="42"/>
      <c r="H80" s="851" t="s">
        <v>94</v>
      </c>
      <c r="I80" s="852">
        <v>80</v>
      </c>
      <c r="J80" s="860"/>
      <c r="K80" s="819">
        <v>0</v>
      </c>
      <c r="L80" s="813"/>
      <c r="M80" s="892"/>
    </row>
    <row r="81" spans="1:13" ht="15.75" thickBot="1" x14ac:dyDescent="0.3">
      <c r="A81" s="103" t="s">
        <v>100</v>
      </c>
      <c r="B81" s="104">
        <v>12</v>
      </c>
      <c r="C81" s="892"/>
      <c r="D81" s="96">
        <f t="shared" si="1"/>
        <v>0</v>
      </c>
      <c r="E81" s="42"/>
      <c r="F81" s="42"/>
      <c r="G81" s="42"/>
      <c r="H81" s="854" t="s">
        <v>100</v>
      </c>
      <c r="I81" s="855">
        <v>12</v>
      </c>
      <c r="J81" s="861"/>
      <c r="K81" s="819">
        <v>0</v>
      </c>
      <c r="L81" s="813"/>
      <c r="M81" s="892"/>
    </row>
    <row r="82" spans="1:13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862"/>
      <c r="I82" s="863"/>
      <c r="J82" s="843"/>
      <c r="K82" s="816" t="s">
        <v>50</v>
      </c>
      <c r="L82" s="833" t="s">
        <v>51</v>
      </c>
      <c r="M82" s="813"/>
    </row>
    <row r="83" spans="1:13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844" t="s">
        <v>48</v>
      </c>
      <c r="I83" s="856"/>
      <c r="J83" s="846"/>
      <c r="K83" s="882">
        <v>0</v>
      </c>
      <c r="L83" s="847">
        <v>0</v>
      </c>
      <c r="M83" s="813"/>
    </row>
    <row r="84" spans="1:13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848" t="s">
        <v>53</v>
      </c>
      <c r="I84" s="849">
        <v>21</v>
      </c>
      <c r="J84" s="864"/>
      <c r="K84" s="818">
        <v>0</v>
      </c>
      <c r="L84" s="813"/>
      <c r="M84" s="813"/>
    </row>
    <row r="85" spans="1:13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879" t="s">
        <v>101</v>
      </c>
      <c r="I85" s="880">
        <v>18</v>
      </c>
      <c r="J85" s="881"/>
      <c r="K85" s="819">
        <v>0</v>
      </c>
      <c r="L85" s="813"/>
      <c r="M85" s="813"/>
    </row>
    <row r="86" spans="1:13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851" t="s">
        <v>58</v>
      </c>
      <c r="I86" s="852">
        <v>20</v>
      </c>
      <c r="J86" s="860"/>
      <c r="K86" s="819">
        <v>0</v>
      </c>
      <c r="L86" s="813"/>
      <c r="M86" s="813"/>
    </row>
    <row r="87" spans="1:13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854" t="s">
        <v>102</v>
      </c>
      <c r="I87" s="855">
        <v>39</v>
      </c>
      <c r="J87" s="861"/>
      <c r="K87" s="821">
        <v>0</v>
      </c>
      <c r="L87" s="813"/>
      <c r="M87" s="813"/>
    </row>
    <row r="88" spans="1:13" ht="15.75" thickTop="1" x14ac:dyDescent="0.25">
      <c r="A88" s="42"/>
      <c r="B88" s="42"/>
      <c r="C88" s="116"/>
      <c r="D88" s="42"/>
      <c r="E88" s="42"/>
      <c r="F88" s="42"/>
      <c r="G88" s="42"/>
      <c r="H88" s="813"/>
      <c r="I88" s="813"/>
      <c r="J88" s="826"/>
      <c r="K88" s="813"/>
      <c r="L88" s="813"/>
      <c r="M88" s="813"/>
    </row>
    <row r="89" spans="1:13" x14ac:dyDescent="0.25">
      <c r="A89" s="42"/>
      <c r="B89" s="42"/>
      <c r="C89" s="116"/>
      <c r="D89" s="42"/>
      <c r="E89" s="42"/>
      <c r="F89" s="42"/>
      <c r="G89" s="42"/>
      <c r="H89" s="813"/>
      <c r="I89" s="813"/>
      <c r="J89" s="826"/>
      <c r="K89" s="813"/>
      <c r="L89" s="813"/>
      <c r="M89" s="813"/>
    </row>
    <row r="90" spans="1:13" x14ac:dyDescent="0.25">
      <c r="A90" s="42"/>
      <c r="B90" s="42"/>
      <c r="C90" s="116"/>
      <c r="D90" s="42"/>
      <c r="E90" s="42"/>
      <c r="F90" s="42"/>
      <c r="G90" s="42"/>
      <c r="H90" s="813"/>
      <c r="I90" s="813"/>
      <c r="J90" s="826"/>
      <c r="K90" s="813"/>
      <c r="L90" s="813"/>
      <c r="M90" s="813"/>
    </row>
  </sheetData>
  <mergeCells count="2">
    <mergeCell ref="A4:B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A6F4-0ABF-4A39-8BC7-1ECB0A64DFE0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3"/>
      <c r="B4" s="893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11881.6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3000</v>
      </c>
      <c r="C19" s="62">
        <f>B19*B15</f>
        <v>10650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3079</v>
      </c>
      <c r="C20" s="60">
        <f>B20*B16</f>
        <v>1231.6000000000001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11881.6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/>
      <c r="D36" s="96">
        <f t="shared" si="0"/>
        <v>0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70D4-82A1-4682-A6C4-A174170FAC3A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3"/>
      <c r="B4" s="893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16836.400000000001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1977</v>
      </c>
      <c r="C19" s="62">
        <f>B19*B15</f>
        <v>7018.3499999999995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2142</v>
      </c>
      <c r="C20" s="60">
        <f>B20*B16</f>
        <v>856.80000000000007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7875.15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214</v>
      </c>
      <c r="D32" s="87">
        <f>SUM(D33:D81)</f>
        <v>5.35</v>
      </c>
      <c r="E32" s="88">
        <f>D32*B7</f>
        <v>8961.25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>
        <f>214</f>
        <v>214</v>
      </c>
      <c r="D36" s="96">
        <f t="shared" si="0"/>
        <v>5.35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65FF-4F94-47B3-8C02-8AB8776D1DE8}">
  <dimension ref="A1:N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8" max="8" width="11.5703125" customWidth="1"/>
    <col min="11" max="11" width="11.140625" customWidth="1"/>
  </cols>
  <sheetData>
    <row r="1" spans="1:14" ht="18" x14ac:dyDescent="0.25">
      <c r="A1" s="640" t="s">
        <v>16</v>
      </c>
      <c r="B1" s="641"/>
      <c r="C1" s="640"/>
      <c r="D1" s="642"/>
      <c r="E1" s="641"/>
      <c r="F1" s="641"/>
      <c r="G1" s="718" t="s">
        <v>16</v>
      </c>
      <c r="H1" s="719"/>
      <c r="I1" s="718"/>
      <c r="J1" s="720"/>
      <c r="K1" s="719"/>
      <c r="L1" s="719"/>
      <c r="M1" s="719"/>
      <c r="N1" s="719"/>
    </row>
    <row r="2" spans="1:14" x14ac:dyDescent="0.25">
      <c r="A2" s="716" t="s">
        <v>17</v>
      </c>
      <c r="B2" s="643"/>
      <c r="C2" s="644"/>
      <c r="D2" s="645"/>
      <c r="E2" s="641"/>
      <c r="F2" s="641"/>
      <c r="G2" s="794" t="s">
        <v>17</v>
      </c>
      <c r="H2" s="721"/>
      <c r="I2" s="722"/>
      <c r="J2" s="723"/>
      <c r="K2" s="719"/>
      <c r="L2" s="719"/>
      <c r="M2" s="719"/>
      <c r="N2" s="719"/>
    </row>
    <row r="3" spans="1:14" x14ac:dyDescent="0.25">
      <c r="A3" s="716" t="s">
        <v>18</v>
      </c>
      <c r="B3" s="643"/>
      <c r="C3" s="644"/>
      <c r="D3" s="645"/>
      <c r="E3" s="641"/>
      <c r="F3" s="641"/>
      <c r="G3" s="794" t="s">
        <v>18</v>
      </c>
      <c r="H3" s="721"/>
      <c r="I3" s="722"/>
      <c r="J3" s="723"/>
      <c r="K3" s="719"/>
      <c r="L3" s="719"/>
      <c r="M3" s="719"/>
      <c r="N3" s="719"/>
    </row>
    <row r="4" spans="1:14" x14ac:dyDescent="0.25">
      <c r="A4" s="893"/>
      <c r="B4" s="893"/>
      <c r="C4" s="646"/>
      <c r="D4" s="641"/>
      <c r="E4" s="641"/>
      <c r="F4" s="641"/>
      <c r="G4" s="893"/>
      <c r="H4" s="893"/>
      <c r="I4" s="724"/>
      <c r="J4" s="719"/>
      <c r="K4" s="719"/>
      <c r="L4" s="719"/>
      <c r="M4" s="719"/>
      <c r="N4" s="719"/>
    </row>
    <row r="5" spans="1:14" x14ac:dyDescent="0.25">
      <c r="A5" s="38" t="s">
        <v>19</v>
      </c>
      <c r="B5" s="39">
        <f>SUM(C19+C23+E25+E76)</f>
        <v>21136.445039682538</v>
      </c>
      <c r="C5" s="40"/>
      <c r="D5" s="41" t="s">
        <v>20</v>
      </c>
      <c r="E5" s="641"/>
      <c r="F5" s="42"/>
      <c r="G5" s="737" t="s">
        <v>19</v>
      </c>
      <c r="H5" s="738">
        <v>20826.519444444442</v>
      </c>
      <c r="I5" s="735"/>
      <c r="J5" s="787" t="s">
        <v>20</v>
      </c>
      <c r="K5" s="719"/>
      <c r="L5" s="726"/>
      <c r="M5" s="787"/>
      <c r="N5" s="726"/>
    </row>
    <row r="6" spans="1:14" x14ac:dyDescent="0.25">
      <c r="A6" s="43"/>
      <c r="B6" s="43"/>
      <c r="C6" s="40"/>
      <c r="D6" s="42"/>
      <c r="E6" s="641"/>
      <c r="F6" s="641"/>
      <c r="G6" s="782"/>
      <c r="H6" s="782"/>
      <c r="I6" s="735"/>
      <c r="J6" s="726"/>
      <c r="K6" s="719"/>
      <c r="L6" s="719"/>
      <c r="M6" s="719"/>
      <c r="N6" s="719"/>
    </row>
    <row r="7" spans="1:14" x14ac:dyDescent="0.25">
      <c r="A7" s="44" t="s">
        <v>21</v>
      </c>
      <c r="B7" s="45">
        <v>1475</v>
      </c>
      <c r="C7" s="46"/>
      <c r="D7" s="42"/>
      <c r="E7" s="641"/>
      <c r="F7" s="641"/>
      <c r="G7" s="739" t="s">
        <v>21</v>
      </c>
      <c r="H7" s="793">
        <v>1475</v>
      </c>
      <c r="I7" s="740"/>
      <c r="J7" s="726"/>
      <c r="K7" s="719"/>
      <c r="L7" s="719"/>
      <c r="M7" s="719"/>
      <c r="N7" s="719"/>
    </row>
    <row r="8" spans="1:14" x14ac:dyDescent="0.25">
      <c r="A8" s="44" t="s">
        <v>23</v>
      </c>
      <c r="B8" s="45">
        <v>1575</v>
      </c>
      <c r="C8" s="46"/>
      <c r="D8" s="42"/>
      <c r="E8" s="641"/>
      <c r="F8" s="641"/>
      <c r="G8" s="739" t="s">
        <v>23</v>
      </c>
      <c r="H8" s="793">
        <v>1575</v>
      </c>
      <c r="I8" s="740"/>
      <c r="J8" s="726"/>
      <c r="K8" s="719"/>
      <c r="L8" s="719"/>
      <c r="M8" s="719"/>
      <c r="N8" s="719"/>
    </row>
    <row r="9" spans="1:14" x14ac:dyDescent="0.25">
      <c r="A9" s="44" t="s">
        <v>24</v>
      </c>
      <c r="B9" s="46"/>
      <c r="C9" s="46"/>
      <c r="D9" s="42"/>
      <c r="E9" s="641"/>
      <c r="F9" s="641"/>
      <c r="G9" s="739" t="s">
        <v>24</v>
      </c>
      <c r="H9" s="740"/>
      <c r="I9" s="740"/>
      <c r="J9" s="726"/>
      <c r="K9" s="719"/>
      <c r="L9" s="719"/>
      <c r="M9" s="719"/>
      <c r="N9" s="719"/>
    </row>
    <row r="10" spans="1:14" x14ac:dyDescent="0.25">
      <c r="A10" s="44" t="s">
        <v>25</v>
      </c>
      <c r="B10" s="46"/>
      <c r="C10" s="46"/>
      <c r="D10" s="42"/>
      <c r="E10" s="641"/>
      <c r="F10" s="641"/>
      <c r="G10" s="739" t="s">
        <v>25</v>
      </c>
      <c r="H10" s="740"/>
      <c r="I10" s="740"/>
      <c r="J10" s="726"/>
      <c r="K10" s="719"/>
      <c r="L10" s="719"/>
      <c r="M10" s="719"/>
      <c r="N10" s="719"/>
    </row>
    <row r="11" spans="1:14" x14ac:dyDescent="0.25">
      <c r="A11" s="647" t="s">
        <v>26</v>
      </c>
      <c r="B11" s="46"/>
      <c r="C11" s="46"/>
      <c r="D11" s="42"/>
      <c r="E11" s="641"/>
      <c r="F11" s="641"/>
      <c r="G11" s="725" t="s">
        <v>26</v>
      </c>
      <c r="H11" s="740"/>
      <c r="I11" s="740"/>
      <c r="J11" s="726"/>
      <c r="K11" s="719"/>
      <c r="L11" s="719"/>
      <c r="M11" s="719"/>
      <c r="N11" s="719"/>
    </row>
    <row r="12" spans="1:14" x14ac:dyDescent="0.25">
      <c r="A12" s="48" t="s">
        <v>33</v>
      </c>
      <c r="B12" s="46"/>
      <c r="C12" s="46"/>
      <c r="D12" s="42"/>
      <c r="E12" s="641"/>
      <c r="F12" s="641"/>
      <c r="G12" s="792" t="s">
        <v>33</v>
      </c>
      <c r="H12" s="740"/>
      <c r="I12" s="740"/>
      <c r="J12" s="726"/>
      <c r="K12" s="719"/>
      <c r="L12" s="719"/>
      <c r="M12" s="719"/>
      <c r="N12" s="719"/>
    </row>
    <row r="13" spans="1:14" x14ac:dyDescent="0.25">
      <c r="A13" s="44" t="s">
        <v>34</v>
      </c>
      <c r="B13" s="46">
        <v>3.15</v>
      </c>
      <c r="C13" s="46"/>
      <c r="D13" s="42"/>
      <c r="E13" s="641"/>
      <c r="F13" s="641"/>
      <c r="G13" s="739" t="s">
        <v>34</v>
      </c>
      <c r="H13" s="740">
        <v>3.15</v>
      </c>
      <c r="I13" s="740"/>
      <c r="J13" s="726"/>
      <c r="K13" s="719"/>
      <c r="L13" s="719"/>
      <c r="M13" s="719"/>
      <c r="N13" s="719"/>
    </row>
    <row r="14" spans="1:14" x14ac:dyDescent="0.25">
      <c r="A14" s="48" t="s">
        <v>35</v>
      </c>
      <c r="B14" s="46">
        <v>0.35</v>
      </c>
      <c r="C14" s="46"/>
      <c r="D14" s="42"/>
      <c r="E14" s="641"/>
      <c r="F14" s="641"/>
      <c r="G14" s="792" t="s">
        <v>35</v>
      </c>
      <c r="H14" s="740">
        <v>0.35</v>
      </c>
      <c r="I14" s="740"/>
      <c r="J14" s="726"/>
      <c r="K14" s="719"/>
      <c r="L14" s="719"/>
      <c r="M14" s="719"/>
      <c r="N14" s="719"/>
    </row>
    <row r="15" spans="1:14" ht="15.75" thickBot="1" x14ac:dyDescent="0.3">
      <c r="A15" s="43"/>
      <c r="B15" s="43"/>
      <c r="C15" s="40"/>
      <c r="D15" s="42"/>
      <c r="E15" s="641"/>
      <c r="F15" s="641"/>
      <c r="G15" s="782"/>
      <c r="H15" s="782"/>
      <c r="I15" s="735"/>
      <c r="J15" s="726"/>
      <c r="K15" s="719"/>
      <c r="L15" s="719"/>
      <c r="M15" s="719"/>
      <c r="N15" s="719"/>
    </row>
    <row r="16" spans="1:14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741" t="s">
        <v>36</v>
      </c>
      <c r="H16" s="742" t="s">
        <v>37</v>
      </c>
      <c r="I16" s="743" t="s">
        <v>38</v>
      </c>
      <c r="J16" s="726"/>
      <c r="K16" s="726"/>
      <c r="L16" s="726"/>
      <c r="M16" s="726"/>
      <c r="N16" s="726"/>
    </row>
    <row r="17" spans="1:12" ht="15.75" thickTop="1" x14ac:dyDescent="0.25">
      <c r="A17" s="64" t="s">
        <v>43</v>
      </c>
      <c r="B17" s="59">
        <v>2421</v>
      </c>
      <c r="C17" s="62">
        <f>B17*B13</f>
        <v>7626.15</v>
      </c>
      <c r="D17" s="42"/>
      <c r="E17" s="42"/>
      <c r="F17" s="42"/>
      <c r="G17" s="779" t="s">
        <v>43</v>
      </c>
      <c r="H17" s="780">
        <v>2421</v>
      </c>
      <c r="I17" s="781">
        <v>7626.15</v>
      </c>
      <c r="J17" s="726"/>
      <c r="K17" s="726"/>
      <c r="L17" s="726"/>
    </row>
    <row r="18" spans="1:12" ht="15.75" thickBot="1" x14ac:dyDescent="0.3">
      <c r="A18" s="65" t="s">
        <v>44</v>
      </c>
      <c r="B18" s="66">
        <v>2608</v>
      </c>
      <c r="C18" s="60">
        <f>B18*B14</f>
        <v>912.8</v>
      </c>
      <c r="D18" s="42"/>
      <c r="E18" s="42"/>
      <c r="F18" s="42"/>
      <c r="G18" s="775" t="s">
        <v>44</v>
      </c>
      <c r="H18" s="776">
        <v>2608</v>
      </c>
      <c r="I18" s="777">
        <v>912.8</v>
      </c>
      <c r="J18" s="726"/>
      <c r="K18" s="726"/>
      <c r="L18" s="726"/>
    </row>
    <row r="19" spans="1:12" ht="16.5" thickTop="1" thickBot="1" x14ac:dyDescent="0.3">
      <c r="A19" s="67"/>
      <c r="B19" s="68" t="s">
        <v>45</v>
      </c>
      <c r="C19" s="69">
        <f>SUM(C17:C18)</f>
        <v>8538.9499999999989</v>
      </c>
      <c r="D19" s="42"/>
      <c r="E19" s="42"/>
      <c r="F19" s="42"/>
      <c r="G19" s="744"/>
      <c r="H19" s="745" t="s">
        <v>45</v>
      </c>
      <c r="I19" s="746">
        <v>8538.9499999999989</v>
      </c>
      <c r="J19" s="726"/>
      <c r="K19" s="726"/>
      <c r="L19" s="726"/>
    </row>
    <row r="20" spans="1:12" ht="16.5" thickTop="1" thickBot="1" x14ac:dyDescent="0.3">
      <c r="A20" s="70"/>
      <c r="B20" s="71"/>
      <c r="C20" s="72"/>
      <c r="D20" s="42"/>
      <c r="E20" s="42"/>
      <c r="F20" s="42"/>
      <c r="G20" s="747"/>
      <c r="H20" s="748"/>
      <c r="I20" s="749"/>
      <c r="J20" s="726"/>
      <c r="K20" s="726"/>
      <c r="L20" s="726"/>
    </row>
    <row r="21" spans="1:12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0" t="s">
        <v>46</v>
      </c>
      <c r="H21" s="742" t="s">
        <v>47</v>
      </c>
      <c r="I21" s="743" t="s">
        <v>38</v>
      </c>
      <c r="J21" s="726"/>
      <c r="K21" s="727"/>
      <c r="L21" s="728"/>
    </row>
    <row r="22" spans="1:12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83" t="s">
        <v>48</v>
      </c>
      <c r="H22" s="784">
        <v>0</v>
      </c>
      <c r="I22" s="785">
        <v>0</v>
      </c>
      <c r="J22" s="726"/>
      <c r="K22" s="727"/>
      <c r="L22" s="728"/>
    </row>
    <row r="23" spans="1:12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744"/>
      <c r="H23" s="745" t="s">
        <v>45</v>
      </c>
      <c r="I23" s="746">
        <v>0</v>
      </c>
      <c r="J23" s="726"/>
      <c r="K23" s="726"/>
      <c r="L23" s="726"/>
    </row>
    <row r="24" spans="1:12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751"/>
      <c r="H24" s="752"/>
      <c r="I24" s="753"/>
      <c r="J24" s="729" t="s">
        <v>50</v>
      </c>
      <c r="K24" s="743" t="s">
        <v>51</v>
      </c>
      <c r="L24" s="726"/>
    </row>
    <row r="25" spans="1:12" ht="16.5" thickTop="1" thickBot="1" x14ac:dyDescent="0.3">
      <c r="A25" s="84" t="s">
        <v>52</v>
      </c>
      <c r="B25" s="85"/>
      <c r="C25" s="86">
        <f>SUM(C26:C74)</f>
        <v>351</v>
      </c>
      <c r="D25" s="87">
        <f>SUM(D26:D74)</f>
        <v>8.5406746031746028</v>
      </c>
      <c r="E25" s="88">
        <f>D25*B7</f>
        <v>12597.495039682539</v>
      </c>
      <c r="F25" s="42"/>
      <c r="G25" s="754" t="s">
        <v>52</v>
      </c>
      <c r="H25" s="755"/>
      <c r="I25" s="786">
        <v>351</v>
      </c>
      <c r="J25" s="730">
        <v>8.3305555555555557</v>
      </c>
      <c r="K25" s="757">
        <v>12287.569444444445</v>
      </c>
      <c r="L25" s="726"/>
    </row>
    <row r="26" spans="1:12" ht="15.75" thickTop="1" x14ac:dyDescent="0.25">
      <c r="A26" s="89" t="s">
        <v>53</v>
      </c>
      <c r="B26" s="90">
        <v>21</v>
      </c>
      <c r="C26" s="717">
        <v>8</v>
      </c>
      <c r="D26" s="92">
        <f t="shared" ref="D26:D59" si="0">C26/B26</f>
        <v>0.38095238095238093</v>
      </c>
      <c r="E26" s="42"/>
      <c r="F26" s="42"/>
      <c r="G26" s="758" t="s">
        <v>53</v>
      </c>
      <c r="H26" s="759">
        <v>21</v>
      </c>
      <c r="I26" s="760"/>
      <c r="J26" s="731">
        <v>0</v>
      </c>
      <c r="K26" s="726"/>
      <c r="L26" s="795">
        <v>8</v>
      </c>
    </row>
    <row r="27" spans="1:12" x14ac:dyDescent="0.25">
      <c r="A27" s="93" t="s">
        <v>58</v>
      </c>
      <c r="B27" s="94">
        <v>20</v>
      </c>
      <c r="C27" s="717"/>
      <c r="D27" s="97">
        <f t="shared" si="0"/>
        <v>0</v>
      </c>
      <c r="E27" s="42"/>
      <c r="F27" s="42"/>
      <c r="G27" s="761" t="s">
        <v>58</v>
      </c>
      <c r="H27" s="762">
        <v>20</v>
      </c>
      <c r="I27" s="763"/>
      <c r="J27" s="733">
        <v>0</v>
      </c>
      <c r="K27" s="726"/>
      <c r="L27" s="795"/>
    </row>
    <row r="28" spans="1:12" x14ac:dyDescent="0.25">
      <c r="A28" s="93" t="s">
        <v>71</v>
      </c>
      <c r="B28" s="94">
        <v>40</v>
      </c>
      <c r="C28" s="717"/>
      <c r="D28" s="96">
        <f t="shared" si="0"/>
        <v>0</v>
      </c>
      <c r="E28" s="42"/>
      <c r="F28" s="42"/>
      <c r="G28" s="761" t="s">
        <v>71</v>
      </c>
      <c r="H28" s="762">
        <v>40</v>
      </c>
      <c r="I28" s="763"/>
      <c r="J28" s="732">
        <v>0</v>
      </c>
      <c r="K28" s="726"/>
      <c r="L28" s="795"/>
    </row>
    <row r="29" spans="1:12" x14ac:dyDescent="0.25">
      <c r="A29" s="93" t="s">
        <v>72</v>
      </c>
      <c r="B29" s="94">
        <v>40</v>
      </c>
      <c r="C29" s="717">
        <v>298</v>
      </c>
      <c r="D29" s="96">
        <f t="shared" si="0"/>
        <v>7.45</v>
      </c>
      <c r="E29" s="42"/>
      <c r="F29" s="42"/>
      <c r="G29" s="761" t="s">
        <v>72</v>
      </c>
      <c r="H29" s="762">
        <v>40</v>
      </c>
      <c r="I29" s="763">
        <v>311</v>
      </c>
      <c r="J29" s="732">
        <v>7.7750000000000004</v>
      </c>
      <c r="K29" s="726"/>
      <c r="L29" s="795">
        <v>298</v>
      </c>
    </row>
    <row r="30" spans="1:12" x14ac:dyDescent="0.25">
      <c r="A30" s="93" t="s">
        <v>74</v>
      </c>
      <c r="B30" s="94">
        <v>12</v>
      </c>
      <c r="C30" s="717"/>
      <c r="D30" s="96">
        <f t="shared" si="0"/>
        <v>0</v>
      </c>
      <c r="E30" s="42"/>
      <c r="F30" s="42"/>
      <c r="G30" s="761" t="s">
        <v>74</v>
      </c>
      <c r="H30" s="762">
        <v>12</v>
      </c>
      <c r="I30" s="770"/>
      <c r="J30" s="732">
        <v>0</v>
      </c>
      <c r="K30" s="726"/>
      <c r="L30" s="795"/>
    </row>
    <row r="31" spans="1:12" x14ac:dyDescent="0.25">
      <c r="A31" s="93" t="s">
        <v>89</v>
      </c>
      <c r="B31" s="94">
        <v>48</v>
      </c>
      <c r="C31" s="717">
        <v>1</v>
      </c>
      <c r="D31" s="96">
        <f t="shared" si="0"/>
        <v>2.0833333333333332E-2</v>
      </c>
      <c r="E31" s="42"/>
      <c r="F31" s="42"/>
      <c r="G31" s="761" t="s">
        <v>89</v>
      </c>
      <c r="H31" s="762">
        <v>48</v>
      </c>
      <c r="I31" s="763"/>
      <c r="J31" s="732">
        <v>0</v>
      </c>
      <c r="K31" s="726"/>
      <c r="L31" s="795">
        <v>1</v>
      </c>
    </row>
    <row r="32" spans="1:12" x14ac:dyDescent="0.25">
      <c r="A32" s="93" t="s">
        <v>87</v>
      </c>
      <c r="B32" s="94">
        <v>144</v>
      </c>
      <c r="C32" s="717"/>
      <c r="D32" s="96">
        <f t="shared" si="0"/>
        <v>0</v>
      </c>
      <c r="E32" s="42"/>
      <c r="F32" s="42"/>
      <c r="G32" s="761" t="s">
        <v>87</v>
      </c>
      <c r="H32" s="762">
        <v>144</v>
      </c>
      <c r="I32" s="763"/>
      <c r="J32" s="732">
        <v>0</v>
      </c>
      <c r="K32" s="726"/>
      <c r="L32" s="795"/>
    </row>
    <row r="33" spans="1:12" x14ac:dyDescent="0.25">
      <c r="A33" s="93" t="s">
        <v>88</v>
      </c>
      <c r="B33" s="94">
        <v>72</v>
      </c>
      <c r="C33" s="717">
        <v>40</v>
      </c>
      <c r="D33" s="96">
        <f t="shared" si="0"/>
        <v>0.55555555555555558</v>
      </c>
      <c r="E33" s="42"/>
      <c r="F33" s="42"/>
      <c r="G33" s="761" t="s">
        <v>88</v>
      </c>
      <c r="H33" s="762">
        <v>72</v>
      </c>
      <c r="I33" s="770">
        <v>40</v>
      </c>
      <c r="J33" s="732">
        <v>0.55555555555555558</v>
      </c>
      <c r="K33" s="726"/>
      <c r="L33" s="795">
        <v>40</v>
      </c>
    </row>
    <row r="34" spans="1:12" x14ac:dyDescent="0.25">
      <c r="A34" s="93" t="s">
        <v>112</v>
      </c>
      <c r="B34" s="94">
        <v>48</v>
      </c>
      <c r="C34" s="717"/>
      <c r="D34" s="96">
        <f t="shared" si="0"/>
        <v>0</v>
      </c>
      <c r="E34" s="42"/>
      <c r="F34" s="42"/>
      <c r="G34" s="761" t="s">
        <v>112</v>
      </c>
      <c r="H34" s="762">
        <v>48</v>
      </c>
      <c r="I34" s="763"/>
      <c r="J34" s="732">
        <v>0</v>
      </c>
      <c r="K34" s="726"/>
      <c r="L34" s="795"/>
    </row>
    <row r="35" spans="1:12" x14ac:dyDescent="0.25">
      <c r="A35" s="93" t="s">
        <v>95</v>
      </c>
      <c r="B35" s="94">
        <v>24</v>
      </c>
      <c r="C35" s="717"/>
      <c r="D35" s="96">
        <f t="shared" si="0"/>
        <v>0</v>
      </c>
      <c r="E35" s="42"/>
      <c r="F35" s="42"/>
      <c r="G35" s="761" t="s">
        <v>95</v>
      </c>
      <c r="H35" s="762">
        <v>24</v>
      </c>
      <c r="I35" s="770"/>
      <c r="J35" s="732">
        <v>0</v>
      </c>
      <c r="K35" s="726"/>
      <c r="L35" s="795"/>
    </row>
    <row r="36" spans="1:12" x14ac:dyDescent="0.25">
      <c r="A36" s="93" t="s">
        <v>96</v>
      </c>
      <c r="B36" s="94">
        <v>22</v>
      </c>
      <c r="C36" s="717"/>
      <c r="D36" s="96">
        <f t="shared" si="0"/>
        <v>0</v>
      </c>
      <c r="E36" s="42"/>
      <c r="F36" s="42"/>
      <c r="G36" s="761" t="s">
        <v>96</v>
      </c>
      <c r="H36" s="762">
        <v>22</v>
      </c>
      <c r="I36" s="770"/>
      <c r="J36" s="732">
        <v>0</v>
      </c>
      <c r="K36" s="726"/>
      <c r="L36" s="795"/>
    </row>
    <row r="37" spans="1:12" x14ac:dyDescent="0.25">
      <c r="A37" s="93" t="s">
        <v>97</v>
      </c>
      <c r="B37" s="94">
        <v>18</v>
      </c>
      <c r="C37" s="717"/>
      <c r="D37" s="96">
        <f t="shared" si="0"/>
        <v>0</v>
      </c>
      <c r="E37" s="42"/>
      <c r="F37" s="42"/>
      <c r="G37" s="761" t="s">
        <v>97</v>
      </c>
      <c r="H37" s="762">
        <v>18</v>
      </c>
      <c r="I37" s="770"/>
      <c r="J37" s="732">
        <v>0</v>
      </c>
      <c r="K37" s="726"/>
      <c r="L37" s="795"/>
    </row>
    <row r="38" spans="1:12" x14ac:dyDescent="0.25">
      <c r="A38" s="93" t="s">
        <v>98</v>
      </c>
      <c r="B38" s="94">
        <v>16</v>
      </c>
      <c r="C38" s="717"/>
      <c r="D38" s="96">
        <f t="shared" si="0"/>
        <v>0</v>
      </c>
      <c r="E38" s="42"/>
      <c r="F38" s="42"/>
      <c r="G38" s="761" t="s">
        <v>98</v>
      </c>
      <c r="H38" s="762">
        <v>16</v>
      </c>
      <c r="I38" s="770"/>
      <c r="J38" s="732">
        <v>0</v>
      </c>
      <c r="K38" s="726"/>
      <c r="L38" s="795"/>
    </row>
    <row r="39" spans="1:12" x14ac:dyDescent="0.25">
      <c r="A39" s="93" t="s">
        <v>99</v>
      </c>
      <c r="B39" s="94">
        <v>14</v>
      </c>
      <c r="C39" s="717"/>
      <c r="D39" s="96">
        <f t="shared" si="0"/>
        <v>0</v>
      </c>
      <c r="E39" s="42"/>
      <c r="F39" s="42"/>
      <c r="G39" s="761" t="s">
        <v>99</v>
      </c>
      <c r="H39" s="762">
        <v>14</v>
      </c>
      <c r="I39" s="770"/>
      <c r="J39" s="732">
        <v>0</v>
      </c>
      <c r="K39" s="726"/>
      <c r="L39" s="795"/>
    </row>
    <row r="40" spans="1:12" x14ac:dyDescent="0.25">
      <c r="A40" s="93" t="s">
        <v>54</v>
      </c>
      <c r="B40" s="94">
        <v>18</v>
      </c>
      <c r="C40" s="717"/>
      <c r="D40" s="96">
        <f t="shared" si="0"/>
        <v>0</v>
      </c>
      <c r="E40" s="42"/>
      <c r="F40" s="42"/>
      <c r="G40" s="761" t="s">
        <v>54</v>
      </c>
      <c r="H40" s="762">
        <v>18</v>
      </c>
      <c r="I40" s="763"/>
      <c r="J40" s="732">
        <v>0</v>
      </c>
      <c r="K40" s="726"/>
      <c r="L40" s="795"/>
    </row>
    <row r="41" spans="1:12" x14ac:dyDescent="0.25">
      <c r="A41" s="93" t="s">
        <v>55</v>
      </c>
      <c r="B41" s="94">
        <v>28</v>
      </c>
      <c r="C41" s="717"/>
      <c r="D41" s="96">
        <f t="shared" si="0"/>
        <v>0</v>
      </c>
      <c r="E41" s="42"/>
      <c r="F41" s="42"/>
      <c r="G41" s="761" t="s">
        <v>55</v>
      </c>
      <c r="H41" s="762">
        <v>28</v>
      </c>
      <c r="I41" s="763"/>
      <c r="J41" s="732">
        <v>0</v>
      </c>
      <c r="K41" s="726"/>
      <c r="L41" s="795"/>
    </row>
    <row r="42" spans="1:12" x14ac:dyDescent="0.25">
      <c r="A42" s="93" t="s">
        <v>56</v>
      </c>
      <c r="B42" s="94">
        <v>55</v>
      </c>
      <c r="C42" s="717"/>
      <c r="D42" s="96">
        <f t="shared" si="0"/>
        <v>0</v>
      </c>
      <c r="E42" s="42"/>
      <c r="F42" s="42"/>
      <c r="G42" s="761" t="s">
        <v>56</v>
      </c>
      <c r="H42" s="762">
        <v>55</v>
      </c>
      <c r="I42" s="763"/>
      <c r="J42" s="732">
        <v>0</v>
      </c>
      <c r="K42" s="726"/>
      <c r="L42" s="795"/>
    </row>
    <row r="43" spans="1:12" x14ac:dyDescent="0.25">
      <c r="A43" s="93" t="s">
        <v>57</v>
      </c>
      <c r="B43" s="94">
        <v>24</v>
      </c>
      <c r="C43" s="717"/>
      <c r="D43" s="96">
        <f t="shared" si="0"/>
        <v>0</v>
      </c>
      <c r="E43" s="42"/>
      <c r="F43" s="42"/>
      <c r="G43" s="761" t="s">
        <v>57</v>
      </c>
      <c r="H43" s="762">
        <v>24</v>
      </c>
      <c r="I43" s="763"/>
      <c r="J43" s="732">
        <v>0</v>
      </c>
      <c r="K43" s="726"/>
      <c r="L43" s="795"/>
    </row>
    <row r="44" spans="1:12" x14ac:dyDescent="0.25">
      <c r="A44" s="98" t="s">
        <v>59</v>
      </c>
      <c r="B44" s="99">
        <v>30</v>
      </c>
      <c r="C44" s="717"/>
      <c r="D44" s="97">
        <f>C44/B44</f>
        <v>0</v>
      </c>
      <c r="E44" s="42"/>
      <c r="F44" s="42"/>
      <c r="G44" s="767" t="s">
        <v>59</v>
      </c>
      <c r="H44" s="768">
        <v>30</v>
      </c>
      <c r="I44" s="769"/>
      <c r="J44" s="733">
        <v>0</v>
      </c>
      <c r="K44" s="726"/>
      <c r="L44" s="795"/>
    </row>
    <row r="45" spans="1:12" x14ac:dyDescent="0.25">
      <c r="A45" s="93" t="s">
        <v>60</v>
      </c>
      <c r="B45" s="94">
        <v>14</v>
      </c>
      <c r="C45" s="717"/>
      <c r="D45" s="96">
        <f t="shared" si="0"/>
        <v>0</v>
      </c>
      <c r="E45" s="42"/>
      <c r="F45" s="42"/>
      <c r="G45" s="761" t="s">
        <v>60</v>
      </c>
      <c r="H45" s="762">
        <v>14</v>
      </c>
      <c r="I45" s="763"/>
      <c r="J45" s="732">
        <v>0</v>
      </c>
      <c r="K45" s="726"/>
      <c r="L45" s="795"/>
    </row>
    <row r="46" spans="1:12" x14ac:dyDescent="0.25">
      <c r="A46" s="93" t="s">
        <v>61</v>
      </c>
      <c r="B46" s="94">
        <v>19</v>
      </c>
      <c r="C46" s="717"/>
      <c r="D46" s="96">
        <f t="shared" si="0"/>
        <v>0</v>
      </c>
      <c r="E46" s="42"/>
      <c r="F46" s="42"/>
      <c r="G46" s="761" t="s">
        <v>61</v>
      </c>
      <c r="H46" s="762">
        <v>19</v>
      </c>
      <c r="I46" s="763"/>
      <c r="J46" s="732">
        <v>0</v>
      </c>
      <c r="K46" s="726"/>
      <c r="L46" s="795"/>
    </row>
    <row r="47" spans="1:12" x14ac:dyDescent="0.25">
      <c r="A47" s="93" t="s">
        <v>62</v>
      </c>
      <c r="B47" s="94">
        <v>20</v>
      </c>
      <c r="C47" s="717"/>
      <c r="D47" s="96">
        <f t="shared" si="0"/>
        <v>0</v>
      </c>
      <c r="E47" s="42"/>
      <c r="F47" s="42"/>
      <c r="G47" s="761" t="s">
        <v>62</v>
      </c>
      <c r="H47" s="762">
        <v>20</v>
      </c>
      <c r="I47" s="763"/>
      <c r="J47" s="732">
        <v>0</v>
      </c>
      <c r="K47" s="726"/>
      <c r="L47" s="795"/>
    </row>
    <row r="48" spans="1:12" x14ac:dyDescent="0.25">
      <c r="A48" s="93" t="s">
        <v>63</v>
      </c>
      <c r="B48" s="94">
        <v>21</v>
      </c>
      <c r="C48" s="717"/>
      <c r="D48" s="96">
        <f t="shared" si="0"/>
        <v>0</v>
      </c>
      <c r="E48" s="42"/>
      <c r="F48" s="42"/>
      <c r="G48" s="761" t="s">
        <v>63</v>
      </c>
      <c r="H48" s="762">
        <v>21</v>
      </c>
      <c r="I48" s="763"/>
      <c r="J48" s="732">
        <v>0</v>
      </c>
      <c r="K48" s="726"/>
      <c r="L48" s="795"/>
    </row>
    <row r="49" spans="1:12" x14ac:dyDescent="0.25">
      <c r="A49" s="93" t="s">
        <v>64</v>
      </c>
      <c r="B49" s="94">
        <v>22</v>
      </c>
      <c r="C49" s="717"/>
      <c r="D49" s="96">
        <f t="shared" si="0"/>
        <v>0</v>
      </c>
      <c r="E49" s="42"/>
      <c r="F49" s="42"/>
      <c r="G49" s="761" t="s">
        <v>64</v>
      </c>
      <c r="H49" s="762">
        <v>22</v>
      </c>
      <c r="I49" s="763"/>
      <c r="J49" s="732">
        <v>0</v>
      </c>
      <c r="K49" s="726"/>
      <c r="L49" s="795"/>
    </row>
    <row r="50" spans="1:12" x14ac:dyDescent="0.25">
      <c r="A50" s="93" t="s">
        <v>65</v>
      </c>
      <c r="B50" s="94">
        <v>30</v>
      </c>
      <c r="C50" s="717">
        <v>4</v>
      </c>
      <c r="D50" s="96">
        <f t="shared" si="0"/>
        <v>0.13333333333333333</v>
      </c>
      <c r="E50" s="42"/>
      <c r="F50" s="42"/>
      <c r="G50" s="761" t="s">
        <v>65</v>
      </c>
      <c r="H50" s="762">
        <v>30</v>
      </c>
      <c r="I50" s="763"/>
      <c r="J50" s="732">
        <v>0</v>
      </c>
      <c r="K50" s="726"/>
      <c r="L50" s="795">
        <v>4</v>
      </c>
    </row>
    <row r="51" spans="1:12" x14ac:dyDescent="0.25">
      <c r="A51" s="93" t="s">
        <v>66</v>
      </c>
      <c r="B51" s="94">
        <v>32</v>
      </c>
      <c r="C51" s="717"/>
      <c r="D51" s="96">
        <f t="shared" si="0"/>
        <v>0</v>
      </c>
      <c r="E51" s="42"/>
      <c r="F51" s="42"/>
      <c r="G51" s="761" t="s">
        <v>66</v>
      </c>
      <c r="H51" s="762">
        <v>32</v>
      </c>
      <c r="I51" s="763"/>
      <c r="J51" s="732">
        <v>0</v>
      </c>
      <c r="K51" s="726"/>
      <c r="L51" s="795"/>
    </row>
    <row r="52" spans="1:12" x14ac:dyDescent="0.25">
      <c r="A52" s="93" t="s">
        <v>67</v>
      </c>
      <c r="B52" s="94">
        <v>35</v>
      </c>
      <c r="C52" s="717"/>
      <c r="D52" s="96">
        <f t="shared" si="0"/>
        <v>0</v>
      </c>
      <c r="E52" s="42"/>
      <c r="F52" s="42"/>
      <c r="G52" s="761" t="s">
        <v>67</v>
      </c>
      <c r="H52" s="762">
        <v>35</v>
      </c>
      <c r="I52" s="763"/>
      <c r="J52" s="732">
        <v>0</v>
      </c>
      <c r="K52" s="726"/>
      <c r="L52" s="795"/>
    </row>
    <row r="53" spans="1:12" x14ac:dyDescent="0.25">
      <c r="A53" s="93" t="s">
        <v>68</v>
      </c>
      <c r="B53" s="94">
        <v>50</v>
      </c>
      <c r="C53" s="717"/>
      <c r="D53" s="96">
        <f t="shared" si="0"/>
        <v>0</v>
      </c>
      <c r="E53" s="42"/>
      <c r="F53" s="42"/>
      <c r="G53" s="761" t="s">
        <v>68</v>
      </c>
      <c r="H53" s="762">
        <v>50</v>
      </c>
      <c r="I53" s="763"/>
      <c r="J53" s="732">
        <v>0</v>
      </c>
      <c r="K53" s="726"/>
      <c r="L53" s="795"/>
    </row>
    <row r="54" spans="1:12" x14ac:dyDescent="0.25">
      <c r="A54" s="93" t="s">
        <v>69</v>
      </c>
      <c r="B54" s="94">
        <v>72</v>
      </c>
      <c r="C54" s="717"/>
      <c r="D54" s="96">
        <f t="shared" si="0"/>
        <v>0</v>
      </c>
      <c r="E54" s="42"/>
      <c r="F54" s="42"/>
      <c r="G54" s="761" t="s">
        <v>69</v>
      </c>
      <c r="H54" s="762">
        <v>72</v>
      </c>
      <c r="I54" s="763"/>
      <c r="J54" s="732">
        <v>0</v>
      </c>
      <c r="K54" s="726"/>
      <c r="L54" s="795"/>
    </row>
    <row r="55" spans="1:12" x14ac:dyDescent="0.25">
      <c r="A55" s="93" t="s">
        <v>70</v>
      </c>
      <c r="B55" s="94">
        <v>80</v>
      </c>
      <c r="C55" s="717"/>
      <c r="D55" s="96">
        <f t="shared" si="0"/>
        <v>0</v>
      </c>
      <c r="E55" s="42"/>
      <c r="F55" s="42"/>
      <c r="G55" s="761" t="s">
        <v>70</v>
      </c>
      <c r="H55" s="762">
        <v>80</v>
      </c>
      <c r="I55" s="763"/>
      <c r="J55" s="732">
        <v>0</v>
      </c>
      <c r="K55" s="726"/>
      <c r="L55" s="795"/>
    </row>
    <row r="56" spans="1:12" x14ac:dyDescent="0.25">
      <c r="A56" s="93" t="s">
        <v>73</v>
      </c>
      <c r="B56" s="94">
        <v>10</v>
      </c>
      <c r="C56" s="717"/>
      <c r="D56" s="96">
        <f t="shared" si="0"/>
        <v>0</v>
      </c>
      <c r="E56" s="42"/>
      <c r="F56" s="42"/>
      <c r="G56" s="761" t="s">
        <v>73</v>
      </c>
      <c r="H56" s="762">
        <v>10</v>
      </c>
      <c r="I56" s="770"/>
      <c r="J56" s="732">
        <v>0</v>
      </c>
      <c r="K56" s="726"/>
      <c r="L56" s="795"/>
    </row>
    <row r="57" spans="1:12" x14ac:dyDescent="0.25">
      <c r="A57" s="93" t="s">
        <v>75</v>
      </c>
      <c r="B57" s="94">
        <v>14</v>
      </c>
      <c r="C57" s="717"/>
      <c r="D57" s="96">
        <f t="shared" si="0"/>
        <v>0</v>
      </c>
      <c r="E57" s="42"/>
      <c r="F57" s="42"/>
      <c r="G57" s="761" t="s">
        <v>75</v>
      </c>
      <c r="H57" s="762">
        <v>14</v>
      </c>
      <c r="I57" s="770"/>
      <c r="J57" s="732">
        <v>0</v>
      </c>
      <c r="K57" s="726"/>
      <c r="L57" s="795"/>
    </row>
    <row r="58" spans="1:12" x14ac:dyDescent="0.25">
      <c r="A58" s="93" t="s">
        <v>76</v>
      </c>
      <c r="B58" s="94">
        <v>16</v>
      </c>
      <c r="C58" s="717"/>
      <c r="D58" s="96">
        <f t="shared" si="0"/>
        <v>0</v>
      </c>
      <c r="E58" s="42"/>
      <c r="F58" s="42"/>
      <c r="G58" s="761" t="s">
        <v>76</v>
      </c>
      <c r="H58" s="762">
        <v>16</v>
      </c>
      <c r="I58" s="770"/>
      <c r="J58" s="732">
        <v>0</v>
      </c>
      <c r="K58" s="726"/>
      <c r="L58" s="795"/>
    </row>
    <row r="59" spans="1:12" x14ac:dyDescent="0.25">
      <c r="A59" s="98" t="s">
        <v>77</v>
      </c>
      <c r="B59" s="99">
        <v>26</v>
      </c>
      <c r="C59" s="717"/>
      <c r="D59" s="97">
        <f t="shared" si="0"/>
        <v>0</v>
      </c>
      <c r="E59" s="42"/>
      <c r="F59" s="42"/>
      <c r="G59" s="767" t="s">
        <v>77</v>
      </c>
      <c r="H59" s="768">
        <v>26</v>
      </c>
      <c r="I59" s="778"/>
      <c r="J59" s="733">
        <v>0</v>
      </c>
      <c r="K59" s="726"/>
      <c r="L59" s="795"/>
    </row>
    <row r="60" spans="1:12" x14ac:dyDescent="0.25">
      <c r="A60" s="93" t="s">
        <v>78</v>
      </c>
      <c r="B60" s="94">
        <v>80</v>
      </c>
      <c r="C60" s="717"/>
      <c r="D60" s="96">
        <f>C60/B60</f>
        <v>0</v>
      </c>
      <c r="E60" s="42"/>
      <c r="F60" s="42"/>
      <c r="G60" s="761" t="s">
        <v>78</v>
      </c>
      <c r="H60" s="762">
        <v>80</v>
      </c>
      <c r="I60" s="763"/>
      <c r="J60" s="732">
        <v>0</v>
      </c>
      <c r="K60" s="726"/>
      <c r="L60" s="795"/>
    </row>
    <row r="61" spans="1:12" x14ac:dyDescent="0.25">
      <c r="A61" s="93" t="s">
        <v>79</v>
      </c>
      <c r="B61" s="94">
        <v>72</v>
      </c>
      <c r="C61" s="717"/>
      <c r="D61" s="96">
        <f t="shared" ref="D61:D74" si="1">C61/B61</f>
        <v>0</v>
      </c>
      <c r="E61" s="42"/>
      <c r="F61" s="42"/>
      <c r="G61" s="761" t="s">
        <v>79</v>
      </c>
      <c r="H61" s="762">
        <v>72</v>
      </c>
      <c r="I61" s="763"/>
      <c r="J61" s="732">
        <v>0</v>
      </c>
      <c r="K61" s="726"/>
      <c r="L61" s="795"/>
    </row>
    <row r="62" spans="1:12" x14ac:dyDescent="0.25">
      <c r="A62" s="93" t="s">
        <v>80</v>
      </c>
      <c r="B62" s="94">
        <v>40</v>
      </c>
      <c r="C62" s="717"/>
      <c r="D62" s="96">
        <f t="shared" si="1"/>
        <v>0</v>
      </c>
      <c r="E62" s="42"/>
      <c r="F62" s="42"/>
      <c r="G62" s="761" t="s">
        <v>80</v>
      </c>
      <c r="H62" s="762">
        <v>40</v>
      </c>
      <c r="I62" s="763"/>
      <c r="J62" s="732">
        <v>0</v>
      </c>
      <c r="K62" s="726"/>
      <c r="L62" s="795"/>
    </row>
    <row r="63" spans="1:12" x14ac:dyDescent="0.25">
      <c r="A63" s="93" t="s">
        <v>81</v>
      </c>
      <c r="B63" s="94">
        <v>38</v>
      </c>
      <c r="C63" s="717"/>
      <c r="D63" s="96">
        <f t="shared" si="1"/>
        <v>0</v>
      </c>
      <c r="E63" s="42"/>
      <c r="F63" s="42"/>
      <c r="G63" s="761" t="s">
        <v>81</v>
      </c>
      <c r="H63" s="762">
        <v>38</v>
      </c>
      <c r="I63" s="763"/>
      <c r="J63" s="732">
        <v>0</v>
      </c>
      <c r="K63" s="726"/>
      <c r="L63" s="795"/>
    </row>
    <row r="64" spans="1:12" x14ac:dyDescent="0.25">
      <c r="A64" s="93" t="s">
        <v>82</v>
      </c>
      <c r="B64" s="94">
        <v>56</v>
      </c>
      <c r="C64" s="717"/>
      <c r="D64" s="96">
        <f>C64/B64</f>
        <v>0</v>
      </c>
      <c r="E64" s="42"/>
      <c r="F64" s="42"/>
      <c r="G64" s="761" t="s">
        <v>82</v>
      </c>
      <c r="H64" s="762">
        <v>56</v>
      </c>
      <c r="I64" s="763"/>
      <c r="J64" s="732">
        <v>0</v>
      </c>
      <c r="K64" s="726"/>
      <c r="L64" s="795"/>
    </row>
    <row r="65" spans="1:12" x14ac:dyDescent="0.25">
      <c r="A65" s="93" t="s">
        <v>83</v>
      </c>
      <c r="B65" s="94">
        <v>56</v>
      </c>
      <c r="C65" s="717"/>
      <c r="D65" s="96">
        <f t="shared" si="1"/>
        <v>0</v>
      </c>
      <c r="E65" s="42"/>
      <c r="F65" s="42"/>
      <c r="G65" s="761" t="s">
        <v>83</v>
      </c>
      <c r="H65" s="762">
        <v>56</v>
      </c>
      <c r="I65" s="763"/>
      <c r="J65" s="732">
        <v>0</v>
      </c>
      <c r="K65" s="726"/>
      <c r="L65" s="795"/>
    </row>
    <row r="66" spans="1:12" x14ac:dyDescent="0.25">
      <c r="A66" s="93" t="s">
        <v>84</v>
      </c>
      <c r="B66" s="94">
        <v>37</v>
      </c>
      <c r="C66" s="717"/>
      <c r="D66" s="96">
        <f t="shared" si="1"/>
        <v>0</v>
      </c>
      <c r="E66" s="42"/>
      <c r="F66" s="42"/>
      <c r="G66" s="761" t="s">
        <v>84</v>
      </c>
      <c r="H66" s="762">
        <v>37</v>
      </c>
      <c r="I66" s="763"/>
      <c r="J66" s="732">
        <v>0</v>
      </c>
      <c r="K66" s="726"/>
      <c r="L66" s="795"/>
    </row>
    <row r="67" spans="1:12" x14ac:dyDescent="0.25">
      <c r="A67" s="93" t="s">
        <v>85</v>
      </c>
      <c r="B67" s="94">
        <v>28</v>
      </c>
      <c r="C67" s="717"/>
      <c r="D67" s="96">
        <f t="shared" si="1"/>
        <v>0</v>
      </c>
      <c r="E67" s="42"/>
      <c r="F67" s="42"/>
      <c r="G67" s="761" t="s">
        <v>85</v>
      </c>
      <c r="H67" s="762">
        <v>28</v>
      </c>
      <c r="I67" s="763"/>
      <c r="J67" s="732">
        <v>0</v>
      </c>
      <c r="K67" s="726"/>
      <c r="L67" s="795"/>
    </row>
    <row r="68" spans="1:12" x14ac:dyDescent="0.25">
      <c r="A68" s="98" t="s">
        <v>86</v>
      </c>
      <c r="B68" s="99">
        <v>18</v>
      </c>
      <c r="C68" s="717"/>
      <c r="D68" s="96">
        <f t="shared" si="1"/>
        <v>0</v>
      </c>
      <c r="E68" s="42"/>
      <c r="F68" s="42"/>
      <c r="G68" s="767" t="s">
        <v>86</v>
      </c>
      <c r="H68" s="768">
        <v>18</v>
      </c>
      <c r="I68" s="769"/>
      <c r="J68" s="732">
        <v>0</v>
      </c>
      <c r="K68" s="726"/>
      <c r="L68" s="795"/>
    </row>
    <row r="69" spans="1:12" x14ac:dyDescent="0.25">
      <c r="A69" s="93" t="s">
        <v>90</v>
      </c>
      <c r="B69" s="94">
        <v>28</v>
      </c>
      <c r="C69" s="717"/>
      <c r="D69" s="96">
        <f t="shared" si="1"/>
        <v>0</v>
      </c>
      <c r="E69" s="42"/>
      <c r="F69" s="42"/>
      <c r="G69" s="761" t="s">
        <v>90</v>
      </c>
      <c r="H69" s="762">
        <v>28</v>
      </c>
      <c r="I69" s="763"/>
      <c r="J69" s="732">
        <v>0</v>
      </c>
      <c r="K69" s="726"/>
      <c r="L69" s="795"/>
    </row>
    <row r="70" spans="1:12" x14ac:dyDescent="0.25">
      <c r="A70" s="93" t="s">
        <v>91</v>
      </c>
      <c r="B70" s="94">
        <v>30</v>
      </c>
      <c r="C70" s="717"/>
      <c r="D70" s="96">
        <f t="shared" si="1"/>
        <v>0</v>
      </c>
      <c r="E70" s="42"/>
      <c r="F70" s="42"/>
      <c r="G70" s="761" t="s">
        <v>91</v>
      </c>
      <c r="H70" s="762">
        <v>30</v>
      </c>
      <c r="I70" s="763"/>
      <c r="J70" s="732">
        <v>0</v>
      </c>
      <c r="K70" s="726"/>
      <c r="L70" s="795"/>
    </row>
    <row r="71" spans="1:12" x14ac:dyDescent="0.25">
      <c r="A71" s="93" t="s">
        <v>92</v>
      </c>
      <c r="B71" s="94">
        <v>42</v>
      </c>
      <c r="C71" s="717"/>
      <c r="D71" s="96">
        <f t="shared" si="1"/>
        <v>0</v>
      </c>
      <c r="E71" s="42"/>
      <c r="F71" s="42"/>
      <c r="G71" s="761" t="s">
        <v>92</v>
      </c>
      <c r="H71" s="762">
        <v>42</v>
      </c>
      <c r="I71" s="763"/>
      <c r="J71" s="732">
        <v>0</v>
      </c>
      <c r="K71" s="726"/>
      <c r="L71" s="795"/>
    </row>
    <row r="72" spans="1:12" x14ac:dyDescent="0.25">
      <c r="A72" s="93" t="s">
        <v>94</v>
      </c>
      <c r="B72" s="94">
        <v>60</v>
      </c>
      <c r="C72" s="717"/>
      <c r="D72" s="96">
        <f t="shared" si="1"/>
        <v>0</v>
      </c>
      <c r="E72" s="42"/>
      <c r="F72" s="42"/>
      <c r="G72" s="761" t="s">
        <v>94</v>
      </c>
      <c r="H72" s="762">
        <v>60</v>
      </c>
      <c r="I72" s="770"/>
      <c r="J72" s="732">
        <v>0</v>
      </c>
      <c r="K72" s="726"/>
      <c r="L72" s="795"/>
    </row>
    <row r="73" spans="1:12" x14ac:dyDescent="0.25">
      <c r="A73" s="93" t="s">
        <v>94</v>
      </c>
      <c r="B73" s="94">
        <v>80</v>
      </c>
      <c r="C73" s="717"/>
      <c r="D73" s="96">
        <f t="shared" si="1"/>
        <v>0</v>
      </c>
      <c r="E73" s="42"/>
      <c r="F73" s="42"/>
      <c r="G73" s="761" t="s">
        <v>94</v>
      </c>
      <c r="H73" s="762">
        <v>80</v>
      </c>
      <c r="I73" s="770"/>
      <c r="J73" s="732">
        <v>0</v>
      </c>
      <c r="K73" s="726"/>
      <c r="L73" s="795"/>
    </row>
    <row r="74" spans="1:12" ht="15.75" thickBot="1" x14ac:dyDescent="0.3">
      <c r="A74" s="103" t="s">
        <v>100</v>
      </c>
      <c r="B74" s="104">
        <v>12</v>
      </c>
      <c r="C74" s="717"/>
      <c r="D74" s="96">
        <f t="shared" si="1"/>
        <v>0</v>
      </c>
      <c r="E74" s="42"/>
      <c r="F74" s="42"/>
      <c r="G74" s="764" t="s">
        <v>100</v>
      </c>
      <c r="H74" s="765">
        <v>12</v>
      </c>
      <c r="I74" s="771"/>
      <c r="J74" s="732">
        <v>0</v>
      </c>
      <c r="K74" s="726"/>
      <c r="L74" s="795"/>
    </row>
    <row r="75" spans="1:12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772"/>
      <c r="H75" s="773"/>
      <c r="I75" s="753"/>
      <c r="J75" s="729" t="s">
        <v>50</v>
      </c>
      <c r="K75" s="743" t="s">
        <v>51</v>
      </c>
      <c r="L75" s="726"/>
    </row>
    <row r="76" spans="1:12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754" t="s">
        <v>48</v>
      </c>
      <c r="H76" s="766"/>
      <c r="I76" s="756"/>
      <c r="J76" s="791">
        <v>0</v>
      </c>
      <c r="K76" s="757">
        <v>0</v>
      </c>
      <c r="L76" s="726"/>
    </row>
    <row r="77" spans="1:12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758" t="s">
        <v>53</v>
      </c>
      <c r="H77" s="759">
        <v>21</v>
      </c>
      <c r="I77" s="774"/>
      <c r="J77" s="731">
        <v>0</v>
      </c>
      <c r="K77" s="726"/>
      <c r="L77" s="726"/>
    </row>
    <row r="78" spans="1:12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788" t="s">
        <v>101</v>
      </c>
      <c r="H78" s="789">
        <v>18</v>
      </c>
      <c r="I78" s="790"/>
      <c r="J78" s="732">
        <v>0</v>
      </c>
      <c r="K78" s="726"/>
      <c r="L78" s="726"/>
    </row>
    <row r="79" spans="1:12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761" t="s">
        <v>58</v>
      </c>
      <c r="H79" s="762">
        <v>20</v>
      </c>
      <c r="I79" s="770"/>
      <c r="J79" s="732">
        <v>0</v>
      </c>
      <c r="K79" s="726"/>
      <c r="L79" s="726"/>
    </row>
    <row r="80" spans="1:12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764" t="s">
        <v>102</v>
      </c>
      <c r="H80" s="765">
        <v>39</v>
      </c>
      <c r="I80" s="771"/>
      <c r="J80" s="734">
        <v>0</v>
      </c>
      <c r="K80" s="726"/>
      <c r="L80" s="726"/>
    </row>
    <row r="81" spans="1:9" ht="15.75" thickTop="1" x14ac:dyDescent="0.25">
      <c r="A81" s="42"/>
      <c r="B81" s="42"/>
      <c r="C81" s="116"/>
      <c r="D81" s="42"/>
      <c r="E81" s="42"/>
      <c r="F81" s="42"/>
      <c r="I81" s="736"/>
    </row>
    <row r="82" spans="1:9" x14ac:dyDescent="0.25">
      <c r="A82" s="42"/>
      <c r="B82" s="42"/>
      <c r="C82" s="116"/>
      <c r="D82" s="42"/>
      <c r="E82" s="42"/>
      <c r="F82" s="42"/>
      <c r="I82" s="736"/>
    </row>
    <row r="83" spans="1:9" x14ac:dyDescent="0.25">
      <c r="A83" s="42"/>
      <c r="B83" s="42"/>
      <c r="C83" s="116"/>
      <c r="D83" s="42"/>
      <c r="E83" s="42"/>
      <c r="F83" s="42"/>
      <c r="I83" s="736"/>
    </row>
  </sheetData>
  <mergeCells count="2">
    <mergeCell ref="A4:B4"/>
    <mergeCell ref="G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2762-689C-4374-AD36-0072C83BC300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3"/>
      <c r="B4" s="893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21144.986111111113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846</v>
      </c>
      <c r="C17" s="62">
        <f>B17*B13</f>
        <v>2664.9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906</v>
      </c>
      <c r="C18" s="60">
        <f>B18*B14</f>
        <v>317.09999999999997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2982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529</v>
      </c>
      <c r="D25" s="87">
        <f>SUM(D26:D74)</f>
        <v>12.31388888888889</v>
      </c>
      <c r="E25" s="88">
        <f>D25*B7</f>
        <v>18162.986111111113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>
        <f>447</f>
        <v>447</v>
      </c>
      <c r="D29" s="96">
        <f t="shared" si="0"/>
        <v>11.175000000000001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>
        <f>70+12</f>
        <v>82</v>
      </c>
      <c r="D33" s="96">
        <f t="shared" si="0"/>
        <v>1.1388888888888888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C3D4-20CA-40F7-92F7-E6AE2F4412BE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1.570312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3"/>
      <c r="B4" s="893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17192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4878</v>
      </c>
      <c r="C17" s="62">
        <f>B17*B13</f>
        <v>15365.699999999999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5218</v>
      </c>
      <c r="C18" s="60">
        <f>B18*B14</f>
        <v>1826.3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17192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33</vt:i4>
      </vt:variant>
    </vt:vector>
  </HeadingPairs>
  <TitlesOfParts>
    <vt:vector size="33" baseType="lpstr">
      <vt:lpstr>Баланс</vt:lpstr>
      <vt:lpstr>27,02-26920</vt:lpstr>
      <vt:lpstr>22,02-999</vt:lpstr>
      <vt:lpstr>22,02-3163</vt:lpstr>
      <vt:lpstr>18,02-841</vt:lpstr>
      <vt:lpstr>14,02-7217</vt:lpstr>
      <vt:lpstr>05,02-9190</vt:lpstr>
      <vt:lpstr>31,01-3163</vt:lpstr>
      <vt:lpstr>27,01-4758</vt:lpstr>
      <vt:lpstr>21,01-704</vt:lpstr>
      <vt:lpstr>21,01-8230</vt:lpstr>
      <vt:lpstr>16,01-442</vt:lpstr>
      <vt:lpstr>13,01-7568</vt:lpstr>
      <vt:lpstr>10,01-8230</vt:lpstr>
      <vt:lpstr>04,01-3165</vt:lpstr>
      <vt:lpstr>20,12-8230</vt:lpstr>
      <vt:lpstr>14,12-442</vt:lpstr>
      <vt:lpstr>01,12-7568</vt:lpstr>
      <vt:lpstr>29,11-9231</vt:lpstr>
      <vt:lpstr>21,11-442</vt:lpstr>
      <vt:lpstr>19,11-3165</vt:lpstr>
      <vt:lpstr>15,11-7568</vt:lpstr>
      <vt:lpstr>09,11-3165</vt:lpstr>
      <vt:lpstr>01,11-8231</vt:lpstr>
      <vt:lpstr>26,10-999</vt:lpstr>
      <vt:lpstr>25,10-6347</vt:lpstr>
      <vt:lpstr>18,10-8230</vt:lpstr>
      <vt:lpstr>11,10-9231</vt:lpstr>
      <vt:lpstr>03,10-5390</vt:lpstr>
      <vt:lpstr>27,09-3163</vt:lpstr>
      <vt:lpstr>20,09-5390</vt:lpstr>
      <vt:lpstr>19,09-9150</vt:lpstr>
      <vt:lpstr>12,09-5390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2026-03-02T09:16:50Z</dcterms:modified>
</cp:coreProperties>
</file>